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activeTab="0"/>
  </bookViews>
  <sheets>
    <sheet name="Katalog 2019-2020" sheetId="1" r:id="rId1"/>
    <sheet name="Sheet1" sheetId="2" r:id="rId2"/>
  </sheets>
  <definedNames>
    <definedName name="_xlnm.Print_Titles" localSheetId="0">'Katalog 2019-2020'!$3:$3</definedName>
  </definedNames>
  <calcPr fullCalcOnLoad="1"/>
</workbook>
</file>

<file path=xl/sharedStrings.xml><?xml version="1.0" encoding="utf-8"?>
<sst xmlns="http://schemas.openxmlformats.org/spreadsheetml/2006/main" count="359" uniqueCount="175">
  <si>
    <t>Reg. broj</t>
  </si>
  <si>
    <t>Naziv udžbenika</t>
  </si>
  <si>
    <t>Autori</t>
  </si>
  <si>
    <t>Vrsta izdanja</t>
  </si>
  <si>
    <t>Razred</t>
  </si>
  <si>
    <t>Nakladnik</t>
  </si>
  <si>
    <t>ALFA</t>
  </si>
  <si>
    <t>PROFIL</t>
  </si>
  <si>
    <t>Sonja Ivić, Marija Krmpotić-Dabo</t>
  </si>
  <si>
    <t>ŠK</t>
  </si>
  <si>
    <t>ENGLESKI JEZIK</t>
  </si>
  <si>
    <t>NJEMAČKI JEZIK</t>
  </si>
  <si>
    <t>Gordana Barišić Lazar, Danica Ušćumlić</t>
  </si>
  <si>
    <t>Jadranka Salopek, Ljerka Tomljenović Biškupić</t>
  </si>
  <si>
    <t>MATEMATIKA</t>
  </si>
  <si>
    <t>PRIRODA I DRUŠTVO</t>
  </si>
  <si>
    <t>2.</t>
  </si>
  <si>
    <t>Biserka Džeba, Maja Mardešić</t>
  </si>
  <si>
    <t>3.</t>
  </si>
  <si>
    <t>Danica Ušćumlić</t>
  </si>
  <si>
    <t>4.</t>
  </si>
  <si>
    <t>ENGLESKI JEZIK - IV. GODINA UČENJA, I. STRANI JEZIK</t>
  </si>
  <si>
    <t>NJEMAČKI JEZIK - IV. GODINA UČENJA, I. STRANI JEZIK</t>
  </si>
  <si>
    <t>Gordana Barišić Lazar</t>
  </si>
  <si>
    <t>PRIRODA</t>
  </si>
  <si>
    <t>GEOGRAFIJA</t>
  </si>
  <si>
    <t>Milan Ilić, Danijel Orešić</t>
  </si>
  <si>
    <t>POVIJEST</t>
  </si>
  <si>
    <t>6.</t>
  </si>
  <si>
    <t>Olinka Breka</t>
  </si>
  <si>
    <t>Jadranka Salopek, Ljerka Tomljenović-Biškupić</t>
  </si>
  <si>
    <t>Željko Brdal, Margita Madunić</t>
  </si>
  <si>
    <t>7.</t>
  </si>
  <si>
    <t>Olinka Breka, Maja Mardešić</t>
  </si>
  <si>
    <t>Krešimir Erdelja, Igor Stojaković</t>
  </si>
  <si>
    <t>8.</t>
  </si>
  <si>
    <t>Kristina Čajo Anđel, Ankica Knezović</t>
  </si>
  <si>
    <t>Igor Tišma</t>
  </si>
  <si>
    <t>2. RAZRED</t>
  </si>
  <si>
    <t>4. RAZRED</t>
  </si>
  <si>
    <t>6. RAZRED</t>
  </si>
  <si>
    <t>8. RAZRED</t>
  </si>
  <si>
    <t>7. RAZRED</t>
  </si>
  <si>
    <t>3. RAZRED</t>
  </si>
  <si>
    <t>Tamara Kisovar Ivanda, Alena Letina, Ivo Nejašmić, Ivan De Zan , Božena Vranješ Šoljan</t>
  </si>
  <si>
    <t>Alena Letina, Tamara Kisovar Ivanda, Ivo Nejašmić, Ivan De Zan</t>
  </si>
  <si>
    <t>Tamara Kisovar Ivanda, Alena Letina, Ivan De Zan</t>
  </si>
  <si>
    <t>Dubravka Miklec, Sanja Jakovljević Rogić, Graciella Prtajin, Sandra Binder, Nataša Mesaroš Grgurić, Julija Vejić</t>
  </si>
  <si>
    <t>Dubravka Miklec, Graciella Prtajin, Sanja Jakovljević Rogić</t>
  </si>
  <si>
    <t>Krešimir Bagić, Nataša Jurić Stanković, Davor Šimić, Andres Šodan</t>
  </si>
  <si>
    <t>Krešimir Bagić, Marica Motik, Zrinka Katalinić, Maša Rimac, Senka Sušac</t>
  </si>
  <si>
    <t>Biljana Agić, Ana Lopac Groš, Ozrenka Meštrović, Tanja Petrač</t>
  </si>
  <si>
    <t>Kristina Čajo Anđel, Daška Domljan, Paula Vranković</t>
  </si>
  <si>
    <t>Kristina Čajo Anđel, Daška Domljan, Ankica Knezović, Danka Singer</t>
  </si>
  <si>
    <t>Šifra</t>
  </si>
  <si>
    <t xml:space="preserve">BROJ KOMADA </t>
  </si>
  <si>
    <t>Jedinična cijena</t>
  </si>
  <si>
    <t xml:space="preserve">SVEUKUPNO:  </t>
  </si>
  <si>
    <t>CPV 22111000, ŠKOLSKE KNJIGE</t>
  </si>
  <si>
    <t>IZNOS</t>
  </si>
  <si>
    <t>PDV</t>
  </si>
  <si>
    <t>SVEUKUPNO</t>
  </si>
  <si>
    <t>UKUPNO 7. RAZ</t>
  </si>
  <si>
    <t>PDV:</t>
  </si>
  <si>
    <t>SVEUKUPNO:</t>
  </si>
  <si>
    <t>DOSTAVA:</t>
  </si>
  <si>
    <t>POPUST:</t>
  </si>
  <si>
    <t>UKUPNO 2. RAZRED:</t>
  </si>
  <si>
    <t>UKUPNO 3. RAZRED:</t>
  </si>
  <si>
    <t>UKUPNO 4. RAZRED:</t>
  </si>
  <si>
    <t>UKUPNO 8. RAZRED:</t>
  </si>
  <si>
    <t>UKUPNO SVI RAZREDI:</t>
  </si>
  <si>
    <t>UKUPNO 6. RAZRED:</t>
  </si>
  <si>
    <t>INFORMATIKA</t>
  </si>
  <si>
    <t>KONAČNA CIJENA S POPUSTOM I DOSTAVOM</t>
  </si>
  <si>
    <t>1. RAZRED</t>
  </si>
  <si>
    <t>5. RAZRED</t>
  </si>
  <si>
    <t>UKUPNO 1. RAZRED:</t>
  </si>
  <si>
    <t>UKUPNO 5. RAZRED:</t>
  </si>
  <si>
    <t>1.</t>
  </si>
  <si>
    <t>5.</t>
  </si>
  <si>
    <t xml:space="preserve">Nabava  drugog obrazovnog materijala za učenike u školskoj godini 2019./2020. – 
VII. OŠ VARAŽDIN </t>
  </si>
  <si>
    <t xml:space="preserve">TROŠKOVNIK                                                                             </t>
  </si>
  <si>
    <t>NEW BUILDING BLOCKS 2 : radna bilježnica iz engleskoga jezika za drugi razred osnovne škole, II. godina učenja</t>
  </si>
  <si>
    <t>radna bilježnica</t>
  </si>
  <si>
    <t>APPLAUS! 2 : radna bilježnica njemačkog jezika za 2. razred osnovne škole : II. godina učenja</t>
  </si>
  <si>
    <t>MOJ SRETNI BROJ 2 : radna bilježnica za matematiku u drugom razredu osnovne škole</t>
  </si>
  <si>
    <t>NAŠ SVIJET 2 : radna bilježnica za prirodu i društvo u drugom razredu osnovne škole</t>
  </si>
  <si>
    <t>ZLATNA VRATA 2 : radna bilježnica za nastavu hrvatskog jezika i književnosti u 2. razredu osnovne škole</t>
  </si>
  <si>
    <t>NEW BUILDING BLOCKS 3 : radna bilježnica iz engleskoga jezika za treći razred osnovne škole, III. godina učenja</t>
  </si>
  <si>
    <t>APPLAUS! 3 : radna bilježnica njemačkog jezika za 3. razred osnovne škole : III. godina učenja</t>
  </si>
  <si>
    <t>MOJ SRETNI BROJ 3 : radna bilježnica za matematiku u trećem razredu osnovne škole</t>
  </si>
  <si>
    <t>NAŠ SVIJET 3 : radna bilježnica za prirodu i društvo u trećem razredu osnovne škole</t>
  </si>
  <si>
    <t>ZLATNA VRATA 3 : radna bilježnica hrvatskog jezika u 3. razredu osnovne škole</t>
  </si>
  <si>
    <t>HRVATSKI JEZIK</t>
  </si>
  <si>
    <t>MOJ SRETNI BROJ 4 : radna bilježnica za matematiku u četvrtom razredu osnovne škole</t>
  </si>
  <si>
    <t>NAŠ SVIJET 4 : radna bilježnica za prirodu i društvo u četvrtom razredu osnovne škole</t>
  </si>
  <si>
    <t>ZLATNA VRATA 4 : radna bilježnica hrvatskog jezika u 4. razredu osnovne škole</t>
  </si>
  <si>
    <t>NEW BUILDING BLOCKS 4 : radna bilježnica iz engleskoga jezika za četvrti razred osnovne škole</t>
  </si>
  <si>
    <t>APPLAUS! 4 : radna bilježnica njemačkog jezika za 4. razred osnovne škole : IV. godina učenja</t>
  </si>
  <si>
    <t>HRVATSKI JEZIK 6 : radna bilježnica za hrvatski jezik u šestom razredu osnovne škole</t>
  </si>
  <si>
    <t>ŽIVI SVIJET 6 : radna bilježnica iz prirode za šesti razred osnovne škole</t>
  </si>
  <si>
    <t>GEA 2 : radna bilježnica za geografiju u šestom razredu osnovne škole</t>
  </si>
  <si>
    <t>TRAGOM PROŠLOSTI 6 : radna bilježnica za povijest u šestom razredu osnovne škole</t>
  </si>
  <si>
    <t>MOJ PORTAL 3.0, 6 : radna bilježnica za informatiku u šestom razredu osnovne škole</t>
  </si>
  <si>
    <t>Magdalena Babić, Zoran Dimovski, Fredi Glavan, Stanko Leko, Mario Stančić, Branko Vejnović</t>
  </si>
  <si>
    <t>WAY TO GO 3 PLUS : radna bilježnica za engleski jezik u šestom razredu osnovne škole - 6. godina učenja</t>
  </si>
  <si>
    <t>HURRA! DEUTSCH! 6 : radna bilježnica iz njemačkog jezika za 6. razred osnovne škole, 6. godina učenja</t>
  </si>
  <si>
    <t>ENGLESKI JEZIK - VI. GODINA UČENJA</t>
  </si>
  <si>
    <t>NJEMAČKI JEZIK - VI. GODINA UČENJA</t>
  </si>
  <si>
    <t>HRVATSKI JEZIK 7 : radna bilježnica za hrvatski jezik u sedmom razredu osnovne škole</t>
  </si>
  <si>
    <t>GEA 3 : radna bilježnica za geografiju u sedmom razredu osnovne škole</t>
  </si>
  <si>
    <t>TRAGOM PROŠLOSTI 7 : radna bilježnica za povijest u sedmom razredu osnovne škole</t>
  </si>
  <si>
    <t>ENGLESKI JEZIK - VII. GODINA UČENJA</t>
  </si>
  <si>
    <t>WAY TO GO 4 PLUS : radna bilježnica za engleski jezik u sedmom razredu osnovne škole - 7. godina učenja</t>
  </si>
  <si>
    <t>NJEMAČKI JEZIK - VII. GODINA UČENJA</t>
  </si>
  <si>
    <t>HURRA! DEUTSCH! 7 : radna bilježnica iz njemačkog jezika za 7. razred osnovne škole : 7. godina učenja</t>
  </si>
  <si>
    <t>HRVATSKI JEZIK 8 : radna bilježnica za hrvatski jezik u osmom razredu osnovne škole</t>
  </si>
  <si>
    <t>GEA 4 : radna bilježnica za geografiju u osmom razredu osnovne škole</t>
  </si>
  <si>
    <t>TRAGOM PROŠLOSTI 8 : radna bilježnica za povijest u osmom razredu osnovne škole</t>
  </si>
  <si>
    <t>ENGLESKI JEZIK - VIII. GODINA UČENJA</t>
  </si>
  <si>
    <t>WAY TO GO 5 PLUS : radna bilježnica za engleski jezik u osmom razredu osnovne škole - 8. godina učenja</t>
  </si>
  <si>
    <t>NJEMAČKI JEZIK - VIII. GODINA UČENJA</t>
  </si>
  <si>
    <t>HURRA! DEUTSCH! 8 : radna bilježnica iz njemačkog jezika za 8. razred osnovne škole</t>
  </si>
  <si>
    <t>BIOLOGIJA</t>
  </si>
  <si>
    <t>BIOLOGIJA 8 : radna bilježnica za biologiju u osmom razredu osnovne škole</t>
  </si>
  <si>
    <t>Damir Bendelja, Đurđica Culjak, Žaklin Lukša, Edina Operta, Emica Orešković, Renata Roščak</t>
  </si>
  <si>
    <t>FIZIKA</t>
  </si>
  <si>
    <t>FIZIKA 8 : radna bilježnica za 8. razred osnovne škole</t>
  </si>
  <si>
    <t>Zumbulka Beštak Kadić, Nada Brković, Planinka Pećina</t>
  </si>
  <si>
    <t>KEMIJA</t>
  </si>
  <si>
    <t>KEMIJA 8 : radna bilježnica za kemiju u osmom razredu osnovne škole</t>
  </si>
  <si>
    <t>Sanja Lukić, Marijan Varga, Sandra Krmpotić - Gržančić, Tamara Banović</t>
  </si>
  <si>
    <t>TEHNIČKA KULTURA</t>
  </si>
  <si>
    <t>TEHNIČKA KULTURA 6 : radni materijal za izvođenje vježbi i praktičnog rada za 6. razred osnovne škole</t>
  </si>
  <si>
    <t>Martin Olujić, Ivan Sunko, Katica Mikulaj Ovčarić, Sanja Vidović, Ivo Crnoja</t>
  </si>
  <si>
    <t>radni materijal</t>
  </si>
  <si>
    <t>ČITAM I PIŠEM 1 - radna bilježnica iz hrvatskoga jezika za prvi razred osnovne škole</t>
  </si>
  <si>
    <t>Dunja Pavličević-Franić, Vladimira Velički, Vlatka Domišljanović</t>
  </si>
  <si>
    <t>PRIRODA, DRUŠTVO I JA 1 - radna bilježnica iz prirode i društva za prvi razred osnovne škole</t>
  </si>
  <si>
    <t>Mila Bulić, Gordana Kralj, Lidija Križanić, Karmen Hlad, Andreja Kovač, Andreja Kosorčić</t>
  </si>
  <si>
    <t>NEW BUILDING BLOCKS 1 - radna bilježnica iz engleskoga jezika za prvi razred osnovne škole, prva godina učenja</t>
  </si>
  <si>
    <t>Kristina Čajo Anđel, Daška Domijan, Ankica Knezović, Danka Singer</t>
  </si>
  <si>
    <t>AUF DIE PLATZE, FERGT, LOS 1 - radna bilježnica iz njemačkog jezika za prvi razred osnovne škole</t>
  </si>
  <si>
    <t>Dinka Štiglmayer</t>
  </si>
  <si>
    <t>POKUSI - BIOLOGIJA 7 - radna bilježnica Biologija 7 s radnim listovima i priborom za izvođenje pokusa iz biologije za 7. razred osnovne škole</t>
  </si>
  <si>
    <t>Damir Bendelja, Žaklin Lukša, Renata Roščak, Emica Orešković, Monika Pavić, Nataša Pongrac</t>
  </si>
  <si>
    <t>kutija za pokuse iz biologije</t>
  </si>
  <si>
    <t>POKUSI - FIZIKA 7 - radna bilježnica Otkrivamo fiziku 7 s radnim listovima i priborom za izvođenje pokusa iz fizike za 7. razred osnovne škole</t>
  </si>
  <si>
    <t>Ivica Buljan, Dubravka Despoja, Erika Tušek Vrhovec</t>
  </si>
  <si>
    <t>kutija za pokuse iz fizike</t>
  </si>
  <si>
    <t>POKUSI - KEMIJA 7 - radna bilježnica Kemija 7 s radnim listovima i priborom za izvođenje pokusa iz kemije za 7. razred osnovne škole</t>
  </si>
  <si>
    <t>Sanja Lukić, Ivana Marić Zerdum, Marijan Varga, Nataša Trenčevski, Sonja Rupčić Peteline</t>
  </si>
  <si>
    <t>kutija za pokuse iz kemije</t>
  </si>
  <si>
    <t>TEHNIČKA KULTURA 7 : radni materijal za izvođenje vježbi i praktičnog rada za 7. razred osnovne škole</t>
  </si>
  <si>
    <t>ALFA-ELEMENT</t>
  </si>
  <si>
    <t>TEHNIČKA KULTURA 8 : radni materijal za izvođenje vježbi i praktičnog rada za 8. razred osnovne škole</t>
  </si>
  <si>
    <t>Aleksandar Rosić, Ivan Sunko, Kristijan Ovčarić, Damir Ereš, Ivo Crnoja</t>
  </si>
  <si>
    <t>PROFIL-KLET</t>
  </si>
  <si>
    <t>Volim hrvatski 5, radna bilježnica za hrvatski jezik u petom razredu osnovne škole</t>
  </si>
  <si>
    <t>Anđelka Rihtarić, Žana Majić, Sanja Latin</t>
  </si>
  <si>
    <t>ENGLESKI JEZIK - V. GODINA UČENJA, I. STRANI JEZIK</t>
  </si>
  <si>
    <t>NJEMAČKI JEZIK - V. GODINA UČENJA</t>
  </si>
  <si>
    <t xml:space="preserve"> Gut gemacht! 5, radna bilježnica za njemački jezik u petome razredu osnovne škole, 5. godina učenja</t>
  </si>
  <si>
    <t>Jasmina Troha, Ivana Valjak Ilić</t>
  </si>
  <si>
    <t>Oxford U.P.</t>
  </si>
  <si>
    <t>Project Explore 1 Workbook with Online practice, radna bilježnica za engleski jezik, 5. razred osnovne škole, 5. godina učenja</t>
  </si>
  <si>
    <t>Sarah Phillips, Paul Shipton, Lynne White</t>
  </si>
  <si>
    <t>PRIRODA 5, radna bilježnica iz prirode za 5. razred osnovne škole</t>
  </si>
  <si>
    <t>Biljana Agić, Tamara Banović, Ana Lopac Groš</t>
  </si>
  <si>
    <t>PROFIL - KLETT</t>
  </si>
  <si>
    <t xml:space="preserve">Klio 5, radna bilježnica za povijest u petom razredu osnovne škole </t>
  </si>
  <si>
    <t>Sonja Bančić, Tina Matanić</t>
  </si>
  <si>
    <t>Moj portal 5, radna bilježnica za informatiku u petom razredu osnovne škole</t>
  </si>
  <si>
    <t>Magdalena Babić, Nikolina Bubica, Stanko Leko, Zoran Dimovski, Mario Stančić, Ivana Ružić, Nikola Mihočka, Branko Vejnović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</si>
</sst>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1A]d\.\ mmmm\ yyyy\."/>
    <numFmt numFmtId="175" formatCode="0.0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i/>
      <sz val="8"/>
      <color indexed="8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3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/>
      <right/>
      <top style="thin">
        <color rgb="FF7F7F7F"/>
      </top>
      <bottom style="thin">
        <color rgb="FF7F7F7F"/>
      </bottom>
    </border>
    <border>
      <left/>
      <right style="thin"/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>
        <color theme="0" tint="-0.3499799966812134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7">
      <alignment/>
      <protection/>
    </xf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 applyProtection="1">
      <alignment vertical="center" wrapText="1" readingOrder="1"/>
      <protection locked="0"/>
    </xf>
    <xf numFmtId="49" fontId="4" fillId="0" borderId="7" xfId="50" applyNumberFormat="1" applyFont="1" applyFill="1" applyAlignment="1">
      <alignment/>
      <protection/>
    </xf>
    <xf numFmtId="0" fontId="4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wrapText="1" readingOrder="1"/>
    </xf>
    <xf numFmtId="0" fontId="4" fillId="0" borderId="11" xfId="0" applyFont="1" applyFill="1" applyBorder="1" applyAlignment="1" applyProtection="1">
      <alignment vertical="center" wrapText="1" readingOrder="1"/>
      <protection locked="0"/>
    </xf>
    <xf numFmtId="0" fontId="4" fillId="0" borderId="11" xfId="0" applyFont="1" applyFill="1" applyBorder="1" applyAlignment="1" applyProtection="1">
      <alignment vertical="center" readingOrder="1"/>
      <protection locked="0"/>
    </xf>
    <xf numFmtId="1" fontId="4" fillId="33" borderId="11" xfId="50" applyNumberFormat="1" applyFont="1" applyFill="1" applyBorder="1" applyAlignment="1">
      <alignment horizontal="center" vertical="center" readingOrder="1"/>
      <protection/>
    </xf>
    <xf numFmtId="0" fontId="4" fillId="33" borderId="11" xfId="50" applyNumberFormat="1" applyFont="1" applyFill="1" applyBorder="1" applyAlignment="1">
      <alignment vertical="center" wrapText="1" readingOrder="1"/>
      <protection/>
    </xf>
    <xf numFmtId="49" fontId="4" fillId="33" borderId="11" xfId="50" applyNumberFormat="1" applyFont="1" applyFill="1" applyBorder="1" applyAlignment="1">
      <alignment vertical="center" wrapText="1" readingOrder="1"/>
      <protection/>
    </xf>
    <xf numFmtId="49" fontId="4" fillId="33" borderId="11" xfId="50" applyNumberFormat="1" applyFont="1" applyFill="1" applyBorder="1" applyAlignment="1">
      <alignment horizontal="center" vertical="center" wrapText="1" readingOrder="1"/>
      <protection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0" fontId="7" fillId="0" borderId="11" xfId="0" applyFont="1" applyFill="1" applyBorder="1" applyAlignment="1" applyProtection="1">
      <alignment vertical="center" readingOrder="1"/>
      <protection locked="0"/>
    </xf>
    <xf numFmtId="2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Fill="1" applyAlignment="1">
      <alignment vertical="center" wrapText="1"/>
    </xf>
    <xf numFmtId="0" fontId="4" fillId="0" borderId="11" xfId="0" applyFont="1" applyFill="1" applyBorder="1" applyAlignment="1">
      <alignment vertical="center" readingOrder="1"/>
    </xf>
    <xf numFmtId="1" fontId="4" fillId="33" borderId="12" xfId="50" applyNumberFormat="1" applyFont="1" applyFill="1" applyBorder="1" applyAlignment="1">
      <alignment horizontal="center" vertical="center" readingOrder="1"/>
      <protection/>
    </xf>
    <xf numFmtId="0" fontId="6" fillId="0" borderId="0" xfId="0" applyFont="1" applyFill="1" applyBorder="1" applyAlignment="1">
      <alignment horizontal="center" vertical="center" readingOrder="1"/>
    </xf>
    <xf numFmtId="0" fontId="6" fillId="0" borderId="0" xfId="0" applyFont="1" applyFill="1" applyBorder="1" applyAlignment="1" applyProtection="1">
      <alignment horizontal="center" vertical="center" readingOrder="1"/>
      <protection locked="0"/>
    </xf>
    <xf numFmtId="2" fontId="2" fillId="34" borderId="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3" xfId="0" applyNumberFormat="1" applyFont="1" applyFill="1" applyBorder="1" applyAlignment="1" applyProtection="1">
      <alignment vertical="center" wrapText="1"/>
      <protection locked="0"/>
    </xf>
    <xf numFmtId="2" fontId="4" fillId="33" borderId="13" xfId="50" applyNumberFormat="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 applyProtection="1">
      <alignment vertical="center" wrapText="1" readingOrder="1"/>
      <protection locked="0"/>
    </xf>
    <xf numFmtId="2" fontId="4" fillId="0" borderId="14" xfId="0" applyNumberFormat="1" applyFont="1" applyFill="1" applyBorder="1" applyAlignment="1" applyProtection="1">
      <alignment vertical="center" wrapText="1"/>
      <protection locked="0"/>
    </xf>
    <xf numFmtId="2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2" xfId="50" applyNumberFormat="1" applyFont="1" applyFill="1" applyBorder="1" applyAlignment="1">
      <alignment horizontal="center" vertical="center" readingOrder="1"/>
      <protection/>
    </xf>
    <xf numFmtId="0" fontId="31" fillId="28" borderId="3" xfId="42" applyAlignment="1">
      <alignment/>
    </xf>
    <xf numFmtId="0" fontId="31" fillId="28" borderId="3" xfId="42" applyAlignment="1" applyProtection="1">
      <alignment horizontal="center" vertical="center" wrapText="1" readingOrder="1"/>
      <protection locked="0"/>
    </xf>
    <xf numFmtId="0" fontId="31" fillId="28" borderId="3" xfId="42" applyAlignment="1" applyProtection="1">
      <alignment horizontal="left" vertical="center" wrapText="1" readingOrder="1"/>
      <protection locked="0"/>
    </xf>
    <xf numFmtId="1" fontId="31" fillId="28" borderId="3" xfId="42" applyNumberFormat="1" applyAlignment="1">
      <alignment horizontal="center" vertical="center" readingOrder="1"/>
    </xf>
    <xf numFmtId="0" fontId="31" fillId="28" borderId="3" xfId="42" applyNumberFormat="1" applyAlignment="1">
      <alignment vertical="center" wrapText="1" readingOrder="1"/>
    </xf>
    <xf numFmtId="49" fontId="31" fillId="28" borderId="3" xfId="42" applyNumberFormat="1" applyAlignment="1">
      <alignment vertical="center" wrapText="1" readingOrder="1"/>
    </xf>
    <xf numFmtId="0" fontId="31" fillId="28" borderId="3" xfId="42" applyAlignment="1" applyProtection="1">
      <alignment vertical="center" wrapText="1" readingOrder="1"/>
      <protection locked="0"/>
    </xf>
    <xf numFmtId="0" fontId="31" fillId="28" borderId="3" xfId="42" applyAlignment="1" applyProtection="1">
      <alignment horizontal="left" vertical="center" readingOrder="1"/>
      <protection locked="0"/>
    </xf>
    <xf numFmtId="49" fontId="31" fillId="28" borderId="3" xfId="42" applyNumberFormat="1" applyAlignment="1">
      <alignment vertical="center" readingOrder="1"/>
    </xf>
    <xf numFmtId="0" fontId="31" fillId="28" borderId="3" xfId="42" applyNumberFormat="1" applyAlignment="1">
      <alignment vertical="center" readingOrder="1"/>
    </xf>
    <xf numFmtId="0" fontId="31" fillId="28" borderId="3" xfId="42" applyAlignment="1" applyProtection="1">
      <alignment horizontal="center" vertical="center" readingOrder="1"/>
      <protection locked="0"/>
    </xf>
    <xf numFmtId="2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33" borderId="12" xfId="50" applyNumberFormat="1" applyFont="1" applyFill="1" applyBorder="1" applyAlignment="1">
      <alignment vertical="center" readingOrder="1"/>
      <protection/>
    </xf>
    <xf numFmtId="1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1" fontId="4" fillId="33" borderId="12" xfId="50" applyNumberFormat="1" applyFont="1" applyFill="1" applyBorder="1" applyAlignment="1">
      <alignment horizontal="center" vertical="center" readingOrder="1"/>
      <protection/>
    </xf>
    <xf numFmtId="1" fontId="4" fillId="33" borderId="12" xfId="50" applyNumberFormat="1" applyFont="1" applyFill="1" applyBorder="1" applyAlignment="1">
      <alignment horizontal="center" vertical="center" readingOrder="1"/>
      <protection/>
    </xf>
    <xf numFmtId="1" fontId="4" fillId="33" borderId="11" xfId="50" applyNumberFormat="1" applyFont="1" applyFill="1" applyBorder="1" applyAlignment="1">
      <alignment horizontal="center" vertical="center"/>
      <protection/>
    </xf>
    <xf numFmtId="1" fontId="4" fillId="33" borderId="12" xfId="50" applyNumberFormat="1" applyFont="1" applyFill="1" applyBorder="1" applyAlignment="1">
      <alignment horizontal="center" vertical="center" readingOrder="1"/>
      <protection/>
    </xf>
    <xf numFmtId="1" fontId="4" fillId="33" borderId="12" xfId="50" applyNumberFormat="1" applyFont="1" applyFill="1" applyBorder="1" applyAlignment="1">
      <alignment horizontal="center" vertical="center" readingOrder="1"/>
      <protection/>
    </xf>
    <xf numFmtId="0" fontId="31" fillId="28" borderId="17" xfId="42" applyBorder="1" applyAlignment="1">
      <alignment horizontal="center"/>
    </xf>
    <xf numFmtId="0" fontId="31" fillId="28" borderId="18" xfId="42" applyBorder="1" applyAlignment="1">
      <alignment horizontal="center"/>
    </xf>
    <xf numFmtId="0" fontId="31" fillId="28" borderId="19" xfId="42" applyBorder="1" applyAlignment="1">
      <alignment horizontal="center"/>
    </xf>
    <xf numFmtId="0" fontId="31" fillId="28" borderId="17" xfId="42" applyBorder="1" applyAlignment="1" applyProtection="1">
      <alignment horizontal="center" vertical="center" wrapText="1" readingOrder="1"/>
      <protection locked="0"/>
    </xf>
    <xf numFmtId="0" fontId="31" fillId="28" borderId="18" xfId="42" applyBorder="1" applyAlignment="1" applyProtection="1">
      <alignment horizontal="center" vertical="center" wrapText="1" readingOrder="1"/>
      <protection locked="0"/>
    </xf>
    <xf numFmtId="0" fontId="31" fillId="28" borderId="20" xfId="42" applyBorder="1" applyAlignment="1" applyProtection="1">
      <alignment horizontal="center" vertical="center" wrapText="1" readingOrder="1"/>
      <protection locked="0"/>
    </xf>
    <xf numFmtId="0" fontId="5" fillId="0" borderId="13" xfId="0" applyFont="1" applyFill="1" applyBorder="1" applyAlignment="1" applyProtection="1">
      <alignment vertical="center" wrapText="1" readingOrder="1"/>
      <protection locked="0"/>
    </xf>
    <xf numFmtId="0" fontId="5" fillId="0" borderId="21" xfId="0" applyFont="1" applyFill="1" applyBorder="1" applyAlignment="1" applyProtection="1">
      <alignment vertical="center" wrapText="1" readingOrder="1"/>
      <protection locked="0"/>
    </xf>
    <xf numFmtId="49" fontId="31" fillId="28" borderId="17" xfId="42" applyNumberFormat="1" applyBorder="1" applyAlignment="1">
      <alignment horizontal="center" vertical="center" wrapText="1" readingOrder="1"/>
    </xf>
    <xf numFmtId="49" fontId="31" fillId="28" borderId="18" xfId="42" applyNumberFormat="1" applyBorder="1" applyAlignment="1">
      <alignment horizontal="center" vertical="center" wrapText="1" readingOrder="1"/>
    </xf>
    <xf numFmtId="49" fontId="31" fillId="28" borderId="19" xfId="42" applyNumberFormat="1" applyBorder="1" applyAlignment="1">
      <alignment horizontal="center" vertical="center" wrapText="1" readingOrder="1"/>
    </xf>
    <xf numFmtId="49" fontId="31" fillId="28" borderId="17" xfId="42" applyNumberFormat="1" applyBorder="1" applyAlignment="1">
      <alignment horizontal="center" vertical="center" shrinkToFit="1" readingOrder="1"/>
    </xf>
    <xf numFmtId="49" fontId="31" fillId="28" borderId="18" xfId="42" applyNumberFormat="1" applyBorder="1" applyAlignment="1">
      <alignment horizontal="center" vertical="center" shrinkToFit="1" readingOrder="1"/>
    </xf>
    <xf numFmtId="49" fontId="31" fillId="28" borderId="19" xfId="42" applyNumberFormat="1" applyBorder="1" applyAlignment="1">
      <alignment horizontal="center" vertical="center" shrinkToFit="1" readingOrder="1"/>
    </xf>
    <xf numFmtId="0" fontId="5" fillId="0" borderId="22" xfId="0" applyFont="1" applyFill="1" applyBorder="1" applyAlignment="1" applyProtection="1">
      <alignment vertical="center" wrapText="1" readingOrder="1"/>
      <protection locked="0"/>
    </xf>
    <xf numFmtId="0" fontId="31" fillId="28" borderId="17" xfId="42" applyBorder="1" applyAlignment="1">
      <alignment horizontal="center" vertical="center"/>
    </xf>
    <xf numFmtId="0" fontId="31" fillId="28" borderId="18" xfId="42" applyBorder="1" applyAlignment="1">
      <alignment horizontal="center" vertical="center"/>
    </xf>
    <xf numFmtId="0" fontId="31" fillId="28" borderId="20" xfId="42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" fontId="44" fillId="35" borderId="24" xfId="0" applyNumberFormat="1" applyFont="1" applyFill="1" applyBorder="1" applyAlignment="1">
      <alignment horizontal="center" vertical="center"/>
    </xf>
    <xf numFmtId="4" fontId="44" fillId="35" borderId="2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readingOrder="1"/>
    </xf>
    <xf numFmtId="0" fontId="6" fillId="0" borderId="26" xfId="0" applyFont="1" applyFill="1" applyBorder="1" applyAlignment="1" applyProtection="1">
      <alignment horizontal="center" vertical="center" wrapText="1" readingOrder="1"/>
      <protection locked="0"/>
    </xf>
    <xf numFmtId="0" fontId="6" fillId="0" borderId="26" xfId="0" applyFont="1" applyFill="1" applyBorder="1" applyAlignment="1" applyProtection="1">
      <alignment horizontal="center" vertical="center" readingOrder="1"/>
      <protection locked="0"/>
    </xf>
    <xf numFmtId="10" fontId="8" fillId="0" borderId="27" xfId="0" applyNumberFormat="1" applyFont="1" applyFill="1" applyBorder="1" applyAlignment="1" applyProtection="1">
      <alignment horizontal="center" vertical="center" wrapText="1"/>
      <protection locked="0"/>
    </xf>
    <xf numFmtId="10" fontId="8" fillId="0" borderId="28" xfId="0" applyNumberFormat="1" applyFont="1" applyFill="1" applyBorder="1" applyAlignment="1" applyProtection="1">
      <alignment horizontal="center" vertical="center" wrapText="1"/>
      <protection locked="0"/>
    </xf>
    <xf numFmtId="10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7" xfId="0" applyNumberFormat="1" applyFont="1" applyFill="1" applyBorder="1" applyAlignment="1" applyProtection="1">
      <alignment horizontal="center" vertical="center" wrapText="1"/>
      <protection/>
    </xf>
    <xf numFmtId="2" fontId="8" fillId="0" borderId="28" xfId="0" applyNumberFormat="1" applyFont="1" applyFill="1" applyBorder="1" applyAlignment="1" applyProtection="1">
      <alignment horizontal="center" vertical="center" wrapText="1"/>
      <protection/>
    </xf>
    <xf numFmtId="2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31" fillId="28" borderId="17" xfId="42" applyBorder="1" applyAlignment="1" applyProtection="1">
      <alignment horizontal="center" vertical="center" shrinkToFit="1" readingOrder="1"/>
      <protection locked="0"/>
    </xf>
    <xf numFmtId="0" fontId="31" fillId="28" borderId="18" xfId="42" applyBorder="1" applyAlignment="1" applyProtection="1">
      <alignment horizontal="center" vertical="center" shrinkToFit="1" readingOrder="1"/>
      <protection locked="0"/>
    </xf>
    <xf numFmtId="0" fontId="31" fillId="28" borderId="19" xfId="42" applyBorder="1" applyAlignment="1" applyProtection="1">
      <alignment horizontal="center" vertical="center" shrinkToFit="1" readingOrder="1"/>
      <protection locked="0"/>
    </xf>
    <xf numFmtId="0" fontId="31" fillId="28" borderId="17" xfId="42" applyBorder="1" applyAlignment="1" applyProtection="1">
      <alignment horizontal="center" vertical="center" readingOrder="1"/>
      <protection locked="0"/>
    </xf>
    <xf numFmtId="0" fontId="31" fillId="28" borderId="18" xfId="42" applyBorder="1" applyAlignment="1" applyProtection="1">
      <alignment horizontal="center" vertical="center" readingOrder="1"/>
      <protection locked="0"/>
    </xf>
    <xf numFmtId="0" fontId="31" fillId="28" borderId="19" xfId="42" applyBorder="1" applyAlignment="1" applyProtection="1">
      <alignment horizontal="center" vertical="center" readingOrder="1"/>
      <protection locked="0"/>
    </xf>
    <xf numFmtId="0" fontId="31" fillId="28" borderId="17" xfId="42" applyNumberFormat="1" applyBorder="1" applyAlignment="1">
      <alignment horizontal="center" vertical="center" shrinkToFit="1" readingOrder="1"/>
    </xf>
    <xf numFmtId="0" fontId="31" fillId="28" borderId="18" xfId="42" applyNumberFormat="1" applyBorder="1" applyAlignment="1">
      <alignment horizontal="center" vertical="center" shrinkToFit="1" readingOrder="1"/>
    </xf>
    <xf numFmtId="0" fontId="31" fillId="28" borderId="19" xfId="42" applyNumberFormat="1" applyBorder="1" applyAlignment="1">
      <alignment horizontal="center" vertical="center" shrinkToFit="1" readingOrder="1"/>
    </xf>
    <xf numFmtId="0" fontId="31" fillId="28" borderId="19" xfId="42" applyBorder="1" applyAlignment="1" applyProtection="1">
      <alignment horizontal="center" vertical="center" wrapText="1" readingOrder="1"/>
      <protection locked="0"/>
    </xf>
    <xf numFmtId="49" fontId="31" fillId="28" borderId="17" xfId="42" applyNumberFormat="1" applyBorder="1" applyAlignment="1">
      <alignment horizontal="center" vertical="center" readingOrder="1"/>
    </xf>
    <xf numFmtId="49" fontId="31" fillId="28" borderId="18" xfId="42" applyNumberFormat="1" applyBorder="1" applyAlignment="1">
      <alignment horizontal="center" vertical="center" readingOrder="1"/>
    </xf>
    <xf numFmtId="49" fontId="31" fillId="28" borderId="19" xfId="42" applyNumberFormat="1" applyBorder="1" applyAlignment="1">
      <alignment horizontal="center" vertical="center" readingOrder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149"/>
  <sheetViews>
    <sheetView showGridLines="0" tabSelected="1" zoomScaleSheetLayoutView="90" zoomScalePageLayoutView="0" workbookViewId="0" topLeftCell="A1">
      <pane ySplit="3" topLeftCell="A94" activePane="bottomLeft" state="frozen"/>
      <selection pane="topLeft" activeCell="A1" sqref="A1"/>
      <selection pane="bottomLeft" activeCell="K108" sqref="K108"/>
    </sheetView>
  </sheetViews>
  <sheetFormatPr defaultColWidth="9.140625" defaultRowHeight="12.75"/>
  <cols>
    <col min="1" max="1" width="13.28125" style="4" customWidth="1"/>
    <col min="2" max="2" width="2.00390625" style="4" hidden="1" customWidth="1"/>
    <col min="3" max="3" width="20.28125" style="4" customWidth="1"/>
    <col min="4" max="4" width="50.7109375" style="5" customWidth="1"/>
    <col min="5" max="5" width="35.7109375" style="5" customWidth="1"/>
    <col min="6" max="6" width="15.00390625" style="5" customWidth="1"/>
    <col min="7" max="7" width="6.421875" style="5" customWidth="1"/>
    <col min="8" max="8" width="9.140625" style="5" customWidth="1"/>
    <col min="9" max="9" width="9.421875" style="4" customWidth="1"/>
    <col min="10" max="10" width="9.7109375" style="15" customWidth="1"/>
    <col min="11" max="11" width="14.00390625" style="15" customWidth="1"/>
    <col min="12" max="16384" width="9.140625" style="1" customWidth="1"/>
  </cols>
  <sheetData>
    <row r="1" spans="1:11" ht="29.25" customHeight="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18"/>
    </row>
    <row r="2" spans="1:11" ht="39.75" customHeight="1">
      <c r="A2" s="73" t="s">
        <v>81</v>
      </c>
      <c r="B2" s="74"/>
      <c r="C2" s="74"/>
      <c r="D2" s="74"/>
      <c r="E2" s="74"/>
      <c r="F2" s="74"/>
      <c r="G2" s="74"/>
      <c r="H2" s="74"/>
      <c r="I2" s="74"/>
      <c r="J2" s="74"/>
      <c r="K2" s="19"/>
    </row>
    <row r="3" spans="1:11" ht="33.75" customHeight="1">
      <c r="A3" s="12" t="s">
        <v>0</v>
      </c>
      <c r="B3" s="12" t="s">
        <v>54</v>
      </c>
      <c r="C3" s="12" t="s">
        <v>54</v>
      </c>
      <c r="D3" s="12" t="s">
        <v>1</v>
      </c>
      <c r="E3" s="12" t="s">
        <v>2</v>
      </c>
      <c r="F3" s="12" t="s">
        <v>3</v>
      </c>
      <c r="G3" s="12" t="s">
        <v>4</v>
      </c>
      <c r="H3" s="12" t="s">
        <v>5</v>
      </c>
      <c r="I3" s="12" t="s">
        <v>55</v>
      </c>
      <c r="J3" s="14" t="s">
        <v>56</v>
      </c>
      <c r="K3" s="20" t="s">
        <v>59</v>
      </c>
    </row>
    <row r="4" spans="1:11" ht="24.75" customHeight="1">
      <c r="A4" s="2"/>
      <c r="B4" s="56" t="s">
        <v>58</v>
      </c>
      <c r="C4" s="57"/>
      <c r="D4" s="57"/>
      <c r="E4" s="57"/>
      <c r="F4" s="57"/>
      <c r="G4" s="57"/>
      <c r="H4" s="57"/>
      <c r="I4" s="57"/>
      <c r="J4" s="64"/>
      <c r="K4" s="23"/>
    </row>
    <row r="5" spans="1:11" ht="24.75" customHeight="1">
      <c r="A5" s="16"/>
      <c r="B5" s="7"/>
      <c r="C5" s="13" t="s">
        <v>75</v>
      </c>
      <c r="D5" s="6"/>
      <c r="E5" s="6"/>
      <c r="F5" s="6"/>
      <c r="G5" s="6"/>
      <c r="H5" s="6"/>
      <c r="I5" s="7"/>
      <c r="J5" s="21"/>
      <c r="K5" s="24"/>
    </row>
    <row r="6" spans="1:11" ht="24.75" customHeight="1">
      <c r="A6" s="2"/>
      <c r="B6" s="56" t="s">
        <v>94</v>
      </c>
      <c r="C6" s="57"/>
      <c r="D6" s="57"/>
      <c r="E6" s="57"/>
      <c r="F6" s="57"/>
      <c r="G6" s="57"/>
      <c r="H6" s="57"/>
      <c r="I6" s="57"/>
      <c r="J6" s="64"/>
      <c r="K6" s="23"/>
    </row>
    <row r="7" spans="1:11" ht="22.5">
      <c r="A7" s="8">
        <v>1111019016</v>
      </c>
      <c r="B7" s="8">
        <v>2144</v>
      </c>
      <c r="C7" s="49"/>
      <c r="D7" s="9" t="s">
        <v>137</v>
      </c>
      <c r="E7" s="10" t="s">
        <v>138</v>
      </c>
      <c r="F7" s="10" t="s">
        <v>84</v>
      </c>
      <c r="G7" s="11" t="s">
        <v>79</v>
      </c>
      <c r="H7" s="11" t="s">
        <v>6</v>
      </c>
      <c r="I7" s="8">
        <v>30</v>
      </c>
      <c r="J7" s="22"/>
      <c r="K7" s="38">
        <f>I7*J7</f>
        <v>0</v>
      </c>
    </row>
    <row r="8" spans="1:11" ht="24.75" customHeight="1">
      <c r="A8" s="2"/>
      <c r="B8" s="56" t="s">
        <v>10</v>
      </c>
      <c r="C8" s="57"/>
      <c r="D8" s="57"/>
      <c r="E8" s="57"/>
      <c r="F8" s="57"/>
      <c r="G8" s="57"/>
      <c r="H8" s="57"/>
      <c r="I8" s="57"/>
      <c r="J8" s="64"/>
      <c r="K8" s="38"/>
    </row>
    <row r="9" spans="1:11" s="3" customFormat="1" ht="22.5">
      <c r="A9" s="8"/>
      <c r="B9" s="8">
        <v>3297</v>
      </c>
      <c r="C9" s="49"/>
      <c r="D9" s="9" t="s">
        <v>141</v>
      </c>
      <c r="E9" s="10" t="s">
        <v>142</v>
      </c>
      <c r="F9" s="10" t="s">
        <v>84</v>
      </c>
      <c r="G9" s="11" t="s">
        <v>79</v>
      </c>
      <c r="H9" s="11" t="s">
        <v>158</v>
      </c>
      <c r="I9" s="8">
        <v>14</v>
      </c>
      <c r="J9" s="22"/>
      <c r="K9" s="38">
        <f>I9*J9</f>
        <v>0</v>
      </c>
    </row>
    <row r="10" spans="1:11" s="3" customFormat="1" ht="11.25" customHeight="1">
      <c r="A10" s="2"/>
      <c r="B10" s="56" t="s">
        <v>11</v>
      </c>
      <c r="C10" s="57"/>
      <c r="D10" s="57"/>
      <c r="E10" s="57"/>
      <c r="F10" s="57"/>
      <c r="G10" s="57"/>
      <c r="H10" s="57"/>
      <c r="I10" s="57"/>
      <c r="J10" s="64"/>
      <c r="K10" s="38"/>
    </row>
    <row r="11" spans="1:11" ht="22.5">
      <c r="A11" s="8">
        <v>11111019006</v>
      </c>
      <c r="B11" s="8">
        <v>17</v>
      </c>
      <c r="C11" s="49">
        <v>9789533640099</v>
      </c>
      <c r="D11" s="9" t="s">
        <v>143</v>
      </c>
      <c r="E11" s="10" t="s">
        <v>144</v>
      </c>
      <c r="F11" s="10" t="s">
        <v>84</v>
      </c>
      <c r="G11" s="11" t="s">
        <v>79</v>
      </c>
      <c r="H11" s="11" t="s">
        <v>6</v>
      </c>
      <c r="I11" s="8">
        <v>16</v>
      </c>
      <c r="J11" s="22"/>
      <c r="K11" s="38">
        <f>I11*J11</f>
        <v>0</v>
      </c>
    </row>
    <row r="12" spans="1:11" ht="11.25" customHeight="1">
      <c r="A12" s="2"/>
      <c r="B12" s="56" t="s">
        <v>15</v>
      </c>
      <c r="C12" s="57"/>
      <c r="D12" s="57"/>
      <c r="E12" s="57"/>
      <c r="F12" s="57"/>
      <c r="G12" s="57"/>
      <c r="H12" s="57"/>
      <c r="I12" s="57"/>
      <c r="J12" s="64"/>
      <c r="K12" s="38"/>
    </row>
    <row r="13" spans="1:11" s="3" customFormat="1" ht="22.5">
      <c r="A13" s="8">
        <v>1111019068</v>
      </c>
      <c r="B13" s="8"/>
      <c r="C13" s="8"/>
      <c r="D13" s="9" t="s">
        <v>139</v>
      </c>
      <c r="E13" s="10" t="s">
        <v>140</v>
      </c>
      <c r="F13" s="10" t="s">
        <v>84</v>
      </c>
      <c r="G13" s="11" t="s">
        <v>79</v>
      </c>
      <c r="H13" s="11" t="s">
        <v>6</v>
      </c>
      <c r="I13" s="8">
        <v>30</v>
      </c>
      <c r="J13" s="22"/>
      <c r="K13" s="38">
        <f>I13*J13</f>
        <v>0</v>
      </c>
    </row>
    <row r="14" spans="1:11" ht="11.25" customHeight="1">
      <c r="A14" s="30"/>
      <c r="B14" s="30"/>
      <c r="C14" s="30"/>
      <c r="D14" s="31"/>
      <c r="E14" s="32"/>
      <c r="F14" s="61" t="s">
        <v>77</v>
      </c>
      <c r="G14" s="62"/>
      <c r="H14" s="62"/>
      <c r="I14" s="62"/>
      <c r="J14" s="63"/>
      <c r="K14" s="38">
        <f>SUM(K11,K9,K13,K7,)</f>
        <v>0</v>
      </c>
    </row>
    <row r="15" spans="1:11" s="3" customFormat="1" ht="15">
      <c r="A15" s="30"/>
      <c r="B15" s="30"/>
      <c r="C15" s="30"/>
      <c r="D15" s="32"/>
      <c r="E15" s="32"/>
      <c r="F15" s="58" t="s">
        <v>63</v>
      </c>
      <c r="G15" s="59"/>
      <c r="H15" s="59"/>
      <c r="I15" s="59"/>
      <c r="J15" s="60"/>
      <c r="K15" s="40">
        <v>0.05</v>
      </c>
    </row>
    <row r="16" spans="1:11" s="3" customFormat="1" ht="15">
      <c r="A16" s="30"/>
      <c r="B16" s="30">
        <v>3732</v>
      </c>
      <c r="C16" s="30"/>
      <c r="D16" s="31"/>
      <c r="E16" s="32"/>
      <c r="F16" s="58" t="s">
        <v>64</v>
      </c>
      <c r="G16" s="59"/>
      <c r="H16" s="59"/>
      <c r="I16" s="59"/>
      <c r="J16" s="60"/>
      <c r="K16" s="38">
        <f>K14+K14*K15</f>
        <v>0</v>
      </c>
    </row>
    <row r="17" spans="1:11" ht="11.25" customHeight="1">
      <c r="A17" s="16"/>
      <c r="B17" s="7"/>
      <c r="C17" s="13" t="s">
        <v>38</v>
      </c>
      <c r="D17" s="6"/>
      <c r="E17" s="6"/>
      <c r="F17" s="6"/>
      <c r="G17" s="6"/>
      <c r="H17" s="6"/>
      <c r="I17" s="7"/>
      <c r="J17" s="21"/>
      <c r="K17" s="24"/>
    </row>
    <row r="18" spans="1:11" ht="11.25">
      <c r="A18" s="2"/>
      <c r="B18" s="56" t="s">
        <v>94</v>
      </c>
      <c r="C18" s="57"/>
      <c r="D18" s="57"/>
      <c r="E18" s="57"/>
      <c r="F18" s="57"/>
      <c r="G18" s="57"/>
      <c r="H18" s="57"/>
      <c r="I18" s="57"/>
      <c r="J18" s="64"/>
      <c r="K18" s="23"/>
    </row>
    <row r="19" spans="1:11" s="3" customFormat="1" ht="22.5">
      <c r="A19" s="8">
        <v>3218</v>
      </c>
      <c r="B19" s="8">
        <v>2144</v>
      </c>
      <c r="C19" s="46"/>
      <c r="D19" s="9" t="s">
        <v>88</v>
      </c>
      <c r="E19" s="10" t="s">
        <v>8</v>
      </c>
      <c r="F19" s="10" t="s">
        <v>84</v>
      </c>
      <c r="G19" s="11" t="s">
        <v>16</v>
      </c>
      <c r="H19" s="11" t="s">
        <v>9</v>
      </c>
      <c r="I19" s="8">
        <v>35</v>
      </c>
      <c r="J19" s="22"/>
      <c r="K19" s="38">
        <f>I19*J19</f>
        <v>0</v>
      </c>
    </row>
    <row r="20" spans="1:11" s="3" customFormat="1" ht="11.25" customHeight="1">
      <c r="A20" s="2"/>
      <c r="B20" s="56" t="s">
        <v>10</v>
      </c>
      <c r="C20" s="57"/>
      <c r="D20" s="57"/>
      <c r="E20" s="57"/>
      <c r="F20" s="57"/>
      <c r="G20" s="57"/>
      <c r="H20" s="57"/>
      <c r="I20" s="57"/>
      <c r="J20" s="64"/>
      <c r="K20" s="38"/>
    </row>
    <row r="21" spans="1:11" s="3" customFormat="1" ht="11.25" customHeight="1">
      <c r="A21" s="8">
        <v>5121</v>
      </c>
      <c r="B21" s="8">
        <v>3297</v>
      </c>
      <c r="C21" s="46"/>
      <c r="D21" s="9" t="s">
        <v>83</v>
      </c>
      <c r="E21" s="10" t="s">
        <v>53</v>
      </c>
      <c r="F21" s="10" t="s">
        <v>84</v>
      </c>
      <c r="G21" s="11" t="s">
        <v>16</v>
      </c>
      <c r="H21" s="11" t="s">
        <v>7</v>
      </c>
      <c r="I21" s="8">
        <v>17</v>
      </c>
      <c r="J21" s="22"/>
      <c r="K21" s="38">
        <f>I21*J21</f>
        <v>0</v>
      </c>
    </row>
    <row r="22" spans="1:11" s="3" customFormat="1" ht="11.25">
      <c r="A22" s="2"/>
      <c r="B22" s="56" t="s">
        <v>11</v>
      </c>
      <c r="C22" s="57"/>
      <c r="D22" s="57"/>
      <c r="E22" s="57"/>
      <c r="F22" s="57"/>
      <c r="G22" s="57"/>
      <c r="H22" s="57"/>
      <c r="I22" s="57"/>
      <c r="J22" s="64"/>
      <c r="K22" s="38"/>
    </row>
    <row r="23" spans="1:11" s="3" customFormat="1" ht="22.5">
      <c r="A23" s="8">
        <v>755</v>
      </c>
      <c r="B23" s="8">
        <v>17</v>
      </c>
      <c r="C23" s="45"/>
      <c r="D23" s="9" t="s">
        <v>85</v>
      </c>
      <c r="E23" s="10" t="s">
        <v>12</v>
      </c>
      <c r="F23" s="10" t="s">
        <v>84</v>
      </c>
      <c r="G23" s="11" t="s">
        <v>16</v>
      </c>
      <c r="H23" s="11" t="s">
        <v>7</v>
      </c>
      <c r="I23" s="8">
        <v>18</v>
      </c>
      <c r="J23" s="22"/>
      <c r="K23" s="38">
        <f>I23*J23</f>
        <v>0</v>
      </c>
    </row>
    <row r="24" spans="1:11" s="3" customFormat="1" ht="11.25" customHeight="1">
      <c r="A24" s="2"/>
      <c r="B24" s="56" t="s">
        <v>14</v>
      </c>
      <c r="C24" s="57"/>
      <c r="D24" s="57"/>
      <c r="E24" s="57"/>
      <c r="F24" s="57"/>
      <c r="G24" s="57"/>
      <c r="H24" s="57"/>
      <c r="I24" s="57"/>
      <c r="J24" s="64"/>
      <c r="K24" s="38"/>
    </row>
    <row r="25" spans="1:11" s="3" customFormat="1" ht="22.5">
      <c r="A25" s="8">
        <v>5685</v>
      </c>
      <c r="B25" s="8">
        <v>3642</v>
      </c>
      <c r="C25" s="45"/>
      <c r="D25" s="9" t="s">
        <v>86</v>
      </c>
      <c r="E25" s="10" t="s">
        <v>48</v>
      </c>
      <c r="F25" s="10" t="s">
        <v>84</v>
      </c>
      <c r="G25" s="11" t="s">
        <v>16</v>
      </c>
      <c r="H25" s="11" t="s">
        <v>9</v>
      </c>
      <c r="I25" s="8">
        <v>35</v>
      </c>
      <c r="J25" s="22"/>
      <c r="K25" s="38">
        <f>I25*J25</f>
        <v>0</v>
      </c>
    </row>
    <row r="26" spans="1:11" s="3" customFormat="1" ht="15" customHeight="1">
      <c r="A26" s="2"/>
      <c r="B26" s="56" t="s">
        <v>15</v>
      </c>
      <c r="C26" s="57"/>
      <c r="D26" s="57"/>
      <c r="E26" s="57"/>
      <c r="F26" s="57"/>
      <c r="G26" s="57"/>
      <c r="H26" s="57"/>
      <c r="I26" s="57"/>
      <c r="J26" s="64"/>
      <c r="K26" s="38"/>
    </row>
    <row r="27" spans="1:11" s="3" customFormat="1" ht="22.5">
      <c r="A27" s="8">
        <v>5742</v>
      </c>
      <c r="B27" s="8">
        <v>3671</v>
      </c>
      <c r="C27" s="46"/>
      <c r="D27" s="9" t="s">
        <v>87</v>
      </c>
      <c r="E27" s="10" t="s">
        <v>46</v>
      </c>
      <c r="F27" s="10" t="s">
        <v>84</v>
      </c>
      <c r="G27" s="11" t="s">
        <v>16</v>
      </c>
      <c r="H27" s="11" t="s">
        <v>9</v>
      </c>
      <c r="I27" s="8">
        <v>35</v>
      </c>
      <c r="J27" s="22"/>
      <c r="K27" s="38">
        <f>I27*J27</f>
        <v>0</v>
      </c>
    </row>
    <row r="28" spans="1:11" s="3" customFormat="1" ht="15">
      <c r="A28" s="30"/>
      <c r="B28" s="30"/>
      <c r="C28" s="30"/>
      <c r="D28" s="31"/>
      <c r="E28" s="32"/>
      <c r="F28" s="61" t="s">
        <v>67</v>
      </c>
      <c r="G28" s="62"/>
      <c r="H28" s="62"/>
      <c r="I28" s="62"/>
      <c r="J28" s="63"/>
      <c r="K28" s="38">
        <f>SUM(K27,K25,K23,K21,K19)</f>
        <v>0</v>
      </c>
    </row>
    <row r="29" spans="1:11" s="3" customFormat="1" ht="22.5" customHeight="1">
      <c r="A29" s="30"/>
      <c r="B29" s="30"/>
      <c r="C29" s="30"/>
      <c r="D29" s="32"/>
      <c r="E29" s="32"/>
      <c r="F29" s="58" t="s">
        <v>63</v>
      </c>
      <c r="G29" s="59"/>
      <c r="H29" s="59"/>
      <c r="I29" s="59"/>
      <c r="J29" s="60"/>
      <c r="K29" s="40">
        <v>0.05</v>
      </c>
    </row>
    <row r="30" spans="1:11" s="3" customFormat="1" ht="15">
      <c r="A30" s="30"/>
      <c r="B30" s="30">
        <v>3732</v>
      </c>
      <c r="C30" s="30"/>
      <c r="D30" s="31"/>
      <c r="E30" s="32"/>
      <c r="F30" s="58" t="s">
        <v>64</v>
      </c>
      <c r="G30" s="59"/>
      <c r="H30" s="59"/>
      <c r="I30" s="59"/>
      <c r="J30" s="60"/>
      <c r="K30" s="38">
        <f>K28+K28*K29</f>
        <v>0</v>
      </c>
    </row>
    <row r="31" spans="1:11" ht="22.5" customHeight="1">
      <c r="A31" s="16"/>
      <c r="B31" s="7"/>
      <c r="C31" s="13" t="s">
        <v>43</v>
      </c>
      <c r="D31" s="6"/>
      <c r="E31" s="6"/>
      <c r="F31" s="6"/>
      <c r="G31" s="6"/>
      <c r="H31" s="6"/>
      <c r="I31" s="7"/>
      <c r="J31" s="21"/>
      <c r="K31" s="25"/>
    </row>
    <row r="32" spans="1:11" s="3" customFormat="1" ht="22.5" customHeight="1">
      <c r="A32" s="2"/>
      <c r="B32" s="56" t="s">
        <v>94</v>
      </c>
      <c r="C32" s="57"/>
      <c r="D32" s="57"/>
      <c r="E32" s="57"/>
      <c r="F32" s="57"/>
      <c r="G32" s="57"/>
      <c r="H32" s="57"/>
      <c r="I32" s="57"/>
      <c r="J32" s="57"/>
      <c r="K32" s="25"/>
    </row>
    <row r="33" spans="1:11" s="3" customFormat="1" ht="22.5">
      <c r="A33" s="8">
        <v>3574</v>
      </c>
      <c r="B33" s="8">
        <v>2481</v>
      </c>
      <c r="C33" s="46"/>
      <c r="D33" s="9" t="s">
        <v>93</v>
      </c>
      <c r="E33" s="10" t="s">
        <v>8</v>
      </c>
      <c r="F33" s="10" t="s">
        <v>84</v>
      </c>
      <c r="G33" s="11" t="s">
        <v>18</v>
      </c>
      <c r="H33" s="11" t="s">
        <v>9</v>
      </c>
      <c r="I33" s="8">
        <v>30</v>
      </c>
      <c r="J33" s="22"/>
      <c r="K33" s="38">
        <f>I33*J33</f>
        <v>0</v>
      </c>
    </row>
    <row r="34" spans="1:11" s="3" customFormat="1" ht="11.25">
      <c r="A34" s="2"/>
      <c r="B34" s="56" t="s">
        <v>10</v>
      </c>
      <c r="C34" s="57"/>
      <c r="D34" s="57"/>
      <c r="E34" s="57"/>
      <c r="F34" s="57"/>
      <c r="G34" s="57"/>
      <c r="H34" s="57"/>
      <c r="I34" s="57"/>
      <c r="J34" s="57"/>
      <c r="K34" s="25"/>
    </row>
    <row r="35" spans="1:11" ht="22.5">
      <c r="A35" s="8">
        <v>5123</v>
      </c>
      <c r="B35" s="8">
        <v>3298</v>
      </c>
      <c r="C35" s="46"/>
      <c r="D35" s="9" t="s">
        <v>89</v>
      </c>
      <c r="E35" s="10" t="s">
        <v>36</v>
      </c>
      <c r="F35" s="10" t="s">
        <v>84</v>
      </c>
      <c r="G35" s="11" t="s">
        <v>18</v>
      </c>
      <c r="H35" s="11" t="s">
        <v>7</v>
      </c>
      <c r="I35" s="8">
        <v>16</v>
      </c>
      <c r="J35" s="22"/>
      <c r="K35" s="38">
        <f>I35*J35</f>
        <v>0</v>
      </c>
    </row>
    <row r="36" spans="1:11" ht="11.25">
      <c r="A36" s="2"/>
      <c r="B36" s="56" t="s">
        <v>11</v>
      </c>
      <c r="C36" s="57"/>
      <c r="D36" s="57"/>
      <c r="E36" s="57"/>
      <c r="F36" s="57"/>
      <c r="G36" s="57"/>
      <c r="H36" s="57"/>
      <c r="I36" s="57"/>
      <c r="J36" s="57"/>
      <c r="K36" s="25"/>
    </row>
    <row r="37" spans="1:11" s="3" customFormat="1" ht="22.5">
      <c r="A37" s="8">
        <v>7</v>
      </c>
      <c r="B37" s="8">
        <v>18</v>
      </c>
      <c r="C37" s="46"/>
      <c r="D37" s="9" t="s">
        <v>90</v>
      </c>
      <c r="E37" s="10" t="s">
        <v>19</v>
      </c>
      <c r="F37" s="10" t="s">
        <v>84</v>
      </c>
      <c r="G37" s="11" t="s">
        <v>18</v>
      </c>
      <c r="H37" s="11" t="s">
        <v>7</v>
      </c>
      <c r="I37" s="8">
        <v>14</v>
      </c>
      <c r="J37" s="22"/>
      <c r="K37" s="38">
        <f>I37*J37</f>
        <v>0</v>
      </c>
    </row>
    <row r="38" spans="1:11" s="3" customFormat="1" ht="11.25">
      <c r="A38" s="2"/>
      <c r="B38" s="56" t="s">
        <v>14</v>
      </c>
      <c r="C38" s="57"/>
      <c r="D38" s="57"/>
      <c r="E38" s="57"/>
      <c r="F38" s="57"/>
      <c r="G38" s="57"/>
      <c r="H38" s="57"/>
      <c r="I38" s="57"/>
      <c r="J38" s="57"/>
      <c r="K38" s="25"/>
    </row>
    <row r="39" spans="1:11" s="3" customFormat="1" ht="33.75">
      <c r="A39" s="8">
        <v>5687</v>
      </c>
      <c r="B39" s="8">
        <v>3643</v>
      </c>
      <c r="C39" s="46"/>
      <c r="D39" s="9" t="s">
        <v>91</v>
      </c>
      <c r="E39" s="10" t="s">
        <v>47</v>
      </c>
      <c r="F39" s="10" t="s">
        <v>84</v>
      </c>
      <c r="G39" s="11" t="s">
        <v>18</v>
      </c>
      <c r="H39" s="11" t="s">
        <v>9</v>
      </c>
      <c r="I39" s="8">
        <v>30</v>
      </c>
      <c r="J39" s="22"/>
      <c r="K39" s="38">
        <f>I39*J39</f>
        <v>0</v>
      </c>
    </row>
    <row r="40" spans="1:11" s="3" customFormat="1" ht="11.25">
      <c r="A40" s="2"/>
      <c r="B40" s="56" t="s">
        <v>15</v>
      </c>
      <c r="C40" s="57"/>
      <c r="D40" s="57"/>
      <c r="E40" s="57"/>
      <c r="F40" s="57"/>
      <c r="G40" s="57"/>
      <c r="H40" s="57"/>
      <c r="I40" s="57"/>
      <c r="J40" s="57"/>
      <c r="K40" s="25"/>
    </row>
    <row r="41" spans="1:11" s="3" customFormat="1" ht="22.5">
      <c r="A41" s="8">
        <v>5744</v>
      </c>
      <c r="B41" s="8">
        <v>3672</v>
      </c>
      <c r="C41" s="26"/>
      <c r="D41" s="9" t="s">
        <v>92</v>
      </c>
      <c r="E41" s="10" t="s">
        <v>45</v>
      </c>
      <c r="F41" s="10" t="s">
        <v>84</v>
      </c>
      <c r="G41" s="11" t="s">
        <v>18</v>
      </c>
      <c r="H41" s="11" t="s">
        <v>9</v>
      </c>
      <c r="I41" s="8">
        <v>20</v>
      </c>
      <c r="J41" s="22"/>
      <c r="K41" s="38">
        <f>I41*J41</f>
        <v>0</v>
      </c>
    </row>
    <row r="42" spans="1:11" s="3" customFormat="1" ht="15">
      <c r="A42" s="30"/>
      <c r="B42" s="30"/>
      <c r="C42" s="30"/>
      <c r="D42" s="36"/>
      <c r="E42" s="35"/>
      <c r="F42" s="87" t="s">
        <v>68</v>
      </c>
      <c r="G42" s="88"/>
      <c r="H42" s="88"/>
      <c r="I42" s="88"/>
      <c r="J42" s="89"/>
      <c r="K42" s="38">
        <f>SUM(K41,K39,K37,K35,K33,)</f>
        <v>0</v>
      </c>
    </row>
    <row r="43" spans="1:11" s="3" customFormat="1" ht="15">
      <c r="A43" s="37"/>
      <c r="B43" s="37"/>
      <c r="C43" s="37"/>
      <c r="D43" s="34"/>
      <c r="E43" s="34"/>
      <c r="F43" s="84" t="s">
        <v>63</v>
      </c>
      <c r="G43" s="85"/>
      <c r="H43" s="85"/>
      <c r="I43" s="85"/>
      <c r="J43" s="86"/>
      <c r="K43" s="40">
        <v>0.05</v>
      </c>
    </row>
    <row r="44" spans="1:11" s="3" customFormat="1" ht="15">
      <c r="A44" s="30"/>
      <c r="B44" s="30">
        <v>2835</v>
      </c>
      <c r="C44" s="30"/>
      <c r="D44" s="36"/>
      <c r="E44" s="35"/>
      <c r="F44" s="91" t="s">
        <v>64</v>
      </c>
      <c r="G44" s="92"/>
      <c r="H44" s="92"/>
      <c r="I44" s="92"/>
      <c r="J44" s="93"/>
      <c r="K44" s="38">
        <f>K42+K42*K43</f>
        <v>0</v>
      </c>
    </row>
    <row r="45" spans="1:11" s="3" customFormat="1" ht="15.75">
      <c r="A45" s="16"/>
      <c r="B45" s="7"/>
      <c r="C45" s="13" t="s">
        <v>39</v>
      </c>
      <c r="D45" s="6"/>
      <c r="E45" s="6"/>
      <c r="F45" s="6"/>
      <c r="G45" s="6"/>
      <c r="H45" s="6"/>
      <c r="I45" s="7"/>
      <c r="J45" s="21"/>
      <c r="K45" s="25"/>
    </row>
    <row r="46" spans="1:11" s="3" customFormat="1" ht="22.5" customHeight="1">
      <c r="A46" s="2"/>
      <c r="B46" s="56" t="s">
        <v>94</v>
      </c>
      <c r="C46" s="57"/>
      <c r="D46" s="57"/>
      <c r="E46" s="57"/>
      <c r="F46" s="57"/>
      <c r="G46" s="57"/>
      <c r="H46" s="57"/>
      <c r="I46" s="57"/>
      <c r="J46" s="57"/>
      <c r="K46" s="25"/>
    </row>
    <row r="47" spans="1:11" ht="22.5" customHeight="1">
      <c r="A47" s="8">
        <v>3575</v>
      </c>
      <c r="B47" s="8">
        <v>2482</v>
      </c>
      <c r="C47" s="46"/>
      <c r="D47" s="9" t="s">
        <v>97</v>
      </c>
      <c r="E47" s="10" t="s">
        <v>8</v>
      </c>
      <c r="F47" s="10" t="s">
        <v>84</v>
      </c>
      <c r="G47" s="11" t="s">
        <v>20</v>
      </c>
      <c r="H47" s="11" t="s">
        <v>9</v>
      </c>
      <c r="I47" s="8">
        <v>36</v>
      </c>
      <c r="J47" s="22"/>
      <c r="K47" s="38">
        <f>I47*J47</f>
        <v>0</v>
      </c>
    </row>
    <row r="48" spans="1:11" s="3" customFormat="1" ht="11.25">
      <c r="A48" s="2"/>
      <c r="B48" s="56" t="s">
        <v>21</v>
      </c>
      <c r="C48" s="57"/>
      <c r="D48" s="57"/>
      <c r="E48" s="57"/>
      <c r="F48" s="57"/>
      <c r="G48" s="57"/>
      <c r="H48" s="57"/>
      <c r="I48" s="57"/>
      <c r="J48" s="57"/>
      <c r="K48" s="25"/>
    </row>
    <row r="49" spans="1:11" ht="22.5">
      <c r="A49" s="8">
        <v>5125</v>
      </c>
      <c r="B49" s="8">
        <v>3299</v>
      </c>
      <c r="C49" s="46"/>
      <c r="D49" s="9" t="s">
        <v>98</v>
      </c>
      <c r="E49" s="10" t="s">
        <v>52</v>
      </c>
      <c r="F49" s="10" t="s">
        <v>84</v>
      </c>
      <c r="G49" s="11" t="s">
        <v>20</v>
      </c>
      <c r="H49" s="11" t="s">
        <v>7</v>
      </c>
      <c r="I49" s="8">
        <v>18</v>
      </c>
      <c r="J49" s="22"/>
      <c r="K49" s="38">
        <f>I49*J49</f>
        <v>0</v>
      </c>
    </row>
    <row r="50" spans="1:11" ht="11.25">
      <c r="A50" s="2"/>
      <c r="B50" s="56" t="s">
        <v>22</v>
      </c>
      <c r="C50" s="57"/>
      <c r="D50" s="57"/>
      <c r="E50" s="57"/>
      <c r="F50" s="57"/>
      <c r="G50" s="57"/>
      <c r="H50" s="57"/>
      <c r="I50" s="57"/>
      <c r="J50" s="57"/>
      <c r="K50" s="25"/>
    </row>
    <row r="51" spans="1:11" ht="22.5">
      <c r="A51" s="8">
        <v>85</v>
      </c>
      <c r="B51" s="8">
        <v>19</v>
      </c>
      <c r="C51" s="26"/>
      <c r="D51" s="9" t="s">
        <v>99</v>
      </c>
      <c r="E51" s="10" t="s">
        <v>23</v>
      </c>
      <c r="F51" s="10" t="s">
        <v>84</v>
      </c>
      <c r="G51" s="11" t="s">
        <v>20</v>
      </c>
      <c r="H51" s="11" t="s">
        <v>7</v>
      </c>
      <c r="I51" s="8">
        <v>18</v>
      </c>
      <c r="J51" s="22"/>
      <c r="K51" s="38">
        <f>I51*J51</f>
        <v>0</v>
      </c>
    </row>
    <row r="52" spans="1:11" s="3" customFormat="1" ht="11.25">
      <c r="A52" s="2"/>
      <c r="B52" s="56" t="s">
        <v>14</v>
      </c>
      <c r="C52" s="57"/>
      <c r="D52" s="57"/>
      <c r="E52" s="57"/>
      <c r="F52" s="57"/>
      <c r="G52" s="57"/>
      <c r="H52" s="57"/>
      <c r="I52" s="57"/>
      <c r="J52" s="57"/>
      <c r="K52" s="25"/>
    </row>
    <row r="53" spans="1:11" ht="33.75">
      <c r="A53" s="8">
        <v>5689</v>
      </c>
      <c r="B53" s="8">
        <v>3644</v>
      </c>
      <c r="C53" s="46"/>
      <c r="D53" s="9" t="s">
        <v>95</v>
      </c>
      <c r="E53" s="10" t="s">
        <v>47</v>
      </c>
      <c r="F53" s="10" t="s">
        <v>84</v>
      </c>
      <c r="G53" s="11" t="s">
        <v>20</v>
      </c>
      <c r="H53" s="11" t="s">
        <v>9</v>
      </c>
      <c r="I53" s="8">
        <v>36</v>
      </c>
      <c r="J53" s="22"/>
      <c r="K53" s="38">
        <f>I53*J53</f>
        <v>0</v>
      </c>
    </row>
    <row r="54" spans="1:11" ht="11.25">
      <c r="A54" s="2"/>
      <c r="B54" s="56" t="s">
        <v>15</v>
      </c>
      <c r="C54" s="57"/>
      <c r="D54" s="57"/>
      <c r="E54" s="57"/>
      <c r="F54" s="57"/>
      <c r="G54" s="57"/>
      <c r="H54" s="57"/>
      <c r="I54" s="57"/>
      <c r="J54" s="57"/>
      <c r="K54" s="25"/>
    </row>
    <row r="55" spans="1:11" ht="22.5">
      <c r="A55" s="8">
        <v>5746</v>
      </c>
      <c r="B55" s="8">
        <v>3673</v>
      </c>
      <c r="C55" s="48"/>
      <c r="D55" s="9" t="s">
        <v>96</v>
      </c>
      <c r="E55" s="10" t="s">
        <v>44</v>
      </c>
      <c r="F55" s="10" t="s">
        <v>84</v>
      </c>
      <c r="G55" s="11" t="s">
        <v>20</v>
      </c>
      <c r="H55" s="11" t="s">
        <v>9</v>
      </c>
      <c r="I55" s="8">
        <v>36</v>
      </c>
      <c r="J55" s="22"/>
      <c r="K55" s="38">
        <f>I55*J55</f>
        <v>0</v>
      </c>
    </row>
    <row r="56" spans="1:11" s="3" customFormat="1" ht="15">
      <c r="A56" s="28"/>
      <c r="B56" s="28"/>
      <c r="C56" s="28"/>
      <c r="D56" s="29"/>
      <c r="E56" s="29"/>
      <c r="F56" s="81" t="s">
        <v>69</v>
      </c>
      <c r="G56" s="82"/>
      <c r="H56" s="82"/>
      <c r="I56" s="82"/>
      <c r="J56" s="83"/>
      <c r="K56" s="38">
        <f>SUM(K55,K53,K51,K49,K47,)</f>
        <v>0</v>
      </c>
    </row>
    <row r="57" spans="1:11" s="3" customFormat="1" ht="15">
      <c r="A57" s="28"/>
      <c r="B57" s="28"/>
      <c r="C57" s="28"/>
      <c r="D57" s="29"/>
      <c r="E57" s="29"/>
      <c r="F57" s="53" t="s">
        <v>63</v>
      </c>
      <c r="G57" s="54"/>
      <c r="H57" s="54"/>
      <c r="I57" s="54"/>
      <c r="J57" s="90"/>
      <c r="K57" s="40">
        <v>0.05</v>
      </c>
    </row>
    <row r="58" spans="1:11" ht="24.75" customHeight="1">
      <c r="A58" s="28"/>
      <c r="B58" s="28"/>
      <c r="C58" s="28"/>
      <c r="D58" s="29"/>
      <c r="E58" s="29"/>
      <c r="F58" s="53" t="s">
        <v>64</v>
      </c>
      <c r="G58" s="54"/>
      <c r="H58" s="54"/>
      <c r="I58" s="54"/>
      <c r="J58" s="90"/>
      <c r="K58" s="38">
        <f>K56+K56*K57</f>
        <v>0</v>
      </c>
    </row>
    <row r="59" spans="1:11" ht="15.75">
      <c r="A59"/>
      <c r="B59"/>
      <c r="C59" s="13" t="s">
        <v>76</v>
      </c>
      <c r="D59"/>
      <c r="E59"/>
      <c r="F59"/>
      <c r="G59"/>
      <c r="H59"/>
      <c r="I59"/>
      <c r="J59"/>
      <c r="K59"/>
    </row>
    <row r="60" spans="1:11" ht="11.25">
      <c r="A60" s="2"/>
      <c r="B60" s="56" t="s">
        <v>94</v>
      </c>
      <c r="C60" s="57"/>
      <c r="D60" s="57"/>
      <c r="E60" s="57"/>
      <c r="F60" s="57"/>
      <c r="G60" s="57"/>
      <c r="H60" s="57"/>
      <c r="I60" s="57"/>
      <c r="J60" s="57"/>
      <c r="K60" s="25"/>
    </row>
    <row r="61" spans="1:11" ht="22.5">
      <c r="A61" s="8">
        <v>18</v>
      </c>
      <c r="B61" s="8">
        <v>3620</v>
      </c>
      <c r="C61" s="39"/>
      <c r="D61" s="9" t="s">
        <v>159</v>
      </c>
      <c r="E61" s="10" t="s">
        <v>160</v>
      </c>
      <c r="F61" s="10" t="s">
        <v>84</v>
      </c>
      <c r="G61" s="11" t="s">
        <v>80</v>
      </c>
      <c r="H61" s="11" t="s">
        <v>9</v>
      </c>
      <c r="I61" s="47">
        <v>29</v>
      </c>
      <c r="J61" s="22"/>
      <c r="K61" s="38">
        <f>I61*J61</f>
        <v>0</v>
      </c>
    </row>
    <row r="62" spans="1:11" ht="12.75">
      <c r="A62"/>
      <c r="B62" s="56" t="s">
        <v>161</v>
      </c>
      <c r="C62" s="57"/>
      <c r="D62" s="57"/>
      <c r="E62" s="57"/>
      <c r="F62" s="57"/>
      <c r="G62" s="57"/>
      <c r="H62" s="57"/>
      <c r="I62" s="57"/>
      <c r="J62" s="57"/>
      <c r="K62"/>
    </row>
    <row r="63" spans="1:11" ht="22.5">
      <c r="A63" s="8">
        <v>43</v>
      </c>
      <c r="B63" s="8">
        <v>3582</v>
      </c>
      <c r="C63" s="45"/>
      <c r="D63" s="9" t="s">
        <v>166</v>
      </c>
      <c r="E63" s="10" t="s">
        <v>167</v>
      </c>
      <c r="F63" s="10" t="s">
        <v>84</v>
      </c>
      <c r="G63" s="11" t="s">
        <v>80</v>
      </c>
      <c r="H63" s="11" t="s">
        <v>165</v>
      </c>
      <c r="I63" s="47">
        <v>14</v>
      </c>
      <c r="J63" s="22"/>
      <c r="K63" s="38">
        <f>I63*J63</f>
        <v>0</v>
      </c>
    </row>
    <row r="64" spans="1:11" s="3" customFormat="1" ht="11.25">
      <c r="A64" s="2"/>
      <c r="B64" s="56" t="s">
        <v>162</v>
      </c>
      <c r="C64" s="57"/>
      <c r="D64" s="57"/>
      <c r="E64" s="57"/>
      <c r="F64" s="57"/>
      <c r="G64" s="57"/>
      <c r="H64" s="57"/>
      <c r="I64" s="57"/>
      <c r="J64" s="57"/>
      <c r="K64" s="25"/>
    </row>
    <row r="65" spans="1:11" s="3" customFormat="1" ht="22.5">
      <c r="A65" s="8">
        <v>16</v>
      </c>
      <c r="B65" s="8">
        <v>1172</v>
      </c>
      <c r="C65" s="45"/>
      <c r="D65" s="9" t="s">
        <v>163</v>
      </c>
      <c r="E65" s="10" t="s">
        <v>164</v>
      </c>
      <c r="F65" s="10" t="s">
        <v>84</v>
      </c>
      <c r="G65" s="11" t="s">
        <v>80</v>
      </c>
      <c r="H65" s="11" t="s">
        <v>9</v>
      </c>
      <c r="I65" s="47">
        <v>15</v>
      </c>
      <c r="J65" s="22"/>
      <c r="K65" s="38">
        <f>I65*J65</f>
        <v>0</v>
      </c>
    </row>
    <row r="66" spans="1:11" s="3" customFormat="1" ht="11.25">
      <c r="A66" s="2"/>
      <c r="B66" s="56" t="s">
        <v>24</v>
      </c>
      <c r="C66" s="57"/>
      <c r="D66" s="57"/>
      <c r="E66" s="57"/>
      <c r="F66" s="57"/>
      <c r="G66" s="57"/>
      <c r="H66" s="57"/>
      <c r="I66" s="57"/>
      <c r="J66" s="57"/>
      <c r="K66" s="25"/>
    </row>
    <row r="67" spans="1:11" s="3" customFormat="1" ht="22.5">
      <c r="A67" s="8">
        <v>81</v>
      </c>
      <c r="B67" s="8">
        <v>3370</v>
      </c>
      <c r="C67" s="45"/>
      <c r="D67" s="9" t="s">
        <v>168</v>
      </c>
      <c r="E67" s="10" t="s">
        <v>169</v>
      </c>
      <c r="F67" s="10" t="s">
        <v>84</v>
      </c>
      <c r="G67" s="11" t="s">
        <v>80</v>
      </c>
      <c r="H67" s="11" t="s">
        <v>170</v>
      </c>
      <c r="I67" s="47">
        <v>29</v>
      </c>
      <c r="J67" s="22"/>
      <c r="K67" s="38">
        <f>I67*J67</f>
        <v>0</v>
      </c>
    </row>
    <row r="68" spans="1:11" s="3" customFormat="1" ht="11.25">
      <c r="A68" s="2"/>
      <c r="B68" s="56" t="s">
        <v>27</v>
      </c>
      <c r="C68" s="57"/>
      <c r="D68" s="57"/>
      <c r="E68" s="57"/>
      <c r="F68" s="57"/>
      <c r="G68" s="57"/>
      <c r="H68" s="57"/>
      <c r="I68" s="57"/>
      <c r="J68" s="57"/>
      <c r="K68" s="25"/>
    </row>
    <row r="69" spans="1:11" s="3" customFormat="1" ht="18" customHeight="1">
      <c r="A69" s="8">
        <v>63</v>
      </c>
      <c r="B69" s="8">
        <v>3669</v>
      </c>
      <c r="C69" s="46"/>
      <c r="D69" s="9" t="s">
        <v>171</v>
      </c>
      <c r="E69" s="10" t="s">
        <v>172</v>
      </c>
      <c r="F69" s="10" t="s">
        <v>84</v>
      </c>
      <c r="G69" s="11" t="s">
        <v>80</v>
      </c>
      <c r="H69" s="11" t="s">
        <v>9</v>
      </c>
      <c r="I69" s="47">
        <v>29</v>
      </c>
      <c r="J69" s="22"/>
      <c r="K69" s="38">
        <f>I69*J69</f>
        <v>0</v>
      </c>
    </row>
    <row r="70" spans="1:11" ht="11.25">
      <c r="A70" s="2"/>
      <c r="B70" s="56" t="s">
        <v>73</v>
      </c>
      <c r="C70" s="57"/>
      <c r="D70" s="57"/>
      <c r="E70" s="57"/>
      <c r="F70" s="57"/>
      <c r="G70" s="57"/>
      <c r="H70" s="57"/>
      <c r="I70" s="57"/>
      <c r="J70" s="57"/>
      <c r="K70" s="25"/>
    </row>
    <row r="71" spans="1:11" ht="33.75">
      <c r="A71" s="8">
        <v>52</v>
      </c>
      <c r="B71" s="8">
        <v>3596</v>
      </c>
      <c r="C71" s="45"/>
      <c r="D71" s="9" t="s">
        <v>173</v>
      </c>
      <c r="E71" s="10" t="s">
        <v>174</v>
      </c>
      <c r="F71" s="10" t="s">
        <v>84</v>
      </c>
      <c r="G71" s="11" t="s">
        <v>80</v>
      </c>
      <c r="H71" s="11" t="s">
        <v>9</v>
      </c>
      <c r="I71" s="47">
        <v>29</v>
      </c>
      <c r="J71" s="22"/>
      <c r="K71" s="38">
        <f>I71*J71</f>
        <v>0</v>
      </c>
    </row>
    <row r="72" spans="1:11" ht="15">
      <c r="A72" s="27"/>
      <c r="B72" s="27">
        <v>3665</v>
      </c>
      <c r="C72" s="27"/>
      <c r="D72" s="27"/>
      <c r="E72" s="27"/>
      <c r="F72" s="65" t="s">
        <v>78</v>
      </c>
      <c r="G72" s="66"/>
      <c r="H72" s="66"/>
      <c r="I72" s="66"/>
      <c r="J72" s="67"/>
      <c r="K72" s="38">
        <f>SUM(K71,K69,K67,K65,K63,K61,)</f>
        <v>0</v>
      </c>
    </row>
    <row r="73" spans="1:11" ht="15">
      <c r="A73" s="27"/>
      <c r="B73" s="27"/>
      <c r="C73" s="27"/>
      <c r="D73" s="27"/>
      <c r="E73" s="27"/>
      <c r="F73" s="50" t="s">
        <v>63</v>
      </c>
      <c r="G73" s="51"/>
      <c r="H73" s="51"/>
      <c r="I73" s="51"/>
      <c r="J73" s="52"/>
      <c r="K73" s="40">
        <v>0.05</v>
      </c>
    </row>
    <row r="74" spans="1:11" s="3" customFormat="1" ht="15">
      <c r="A74" s="27"/>
      <c r="B74" s="27"/>
      <c r="C74" s="27"/>
      <c r="D74" s="27"/>
      <c r="E74" s="27"/>
      <c r="F74" s="50" t="s">
        <v>64</v>
      </c>
      <c r="G74" s="51"/>
      <c r="H74" s="51"/>
      <c r="I74" s="51"/>
      <c r="J74" s="52"/>
      <c r="K74" s="38">
        <f>K72+K72*K73</f>
        <v>0</v>
      </c>
    </row>
    <row r="75" spans="1:11" s="3" customFormat="1" ht="15.75">
      <c r="A75"/>
      <c r="B75"/>
      <c r="C75" s="13" t="s">
        <v>40</v>
      </c>
      <c r="D75"/>
      <c r="E75"/>
      <c r="F75"/>
      <c r="G75"/>
      <c r="H75"/>
      <c r="I75"/>
      <c r="J75"/>
      <c r="K75"/>
    </row>
    <row r="76" spans="1:11" s="3" customFormat="1" ht="11.25">
      <c r="A76" s="2"/>
      <c r="B76" s="56" t="s">
        <v>94</v>
      </c>
      <c r="C76" s="57"/>
      <c r="D76" s="57"/>
      <c r="E76" s="57"/>
      <c r="F76" s="57"/>
      <c r="G76" s="57"/>
      <c r="H76" s="57"/>
      <c r="I76" s="57"/>
      <c r="J76" s="57"/>
      <c r="K76" s="25"/>
    </row>
    <row r="77" spans="1:11" ht="22.5">
      <c r="A77" s="8">
        <v>5645</v>
      </c>
      <c r="B77" s="8">
        <v>3620</v>
      </c>
      <c r="C77" s="39"/>
      <c r="D77" s="9" t="s">
        <v>100</v>
      </c>
      <c r="E77" s="10" t="s">
        <v>50</v>
      </c>
      <c r="F77" s="10" t="s">
        <v>84</v>
      </c>
      <c r="G77" s="11" t="s">
        <v>28</v>
      </c>
      <c r="H77" s="11" t="s">
        <v>9</v>
      </c>
      <c r="I77" s="47">
        <v>31</v>
      </c>
      <c r="J77" s="22"/>
      <c r="K77" s="38">
        <f>I77*J77</f>
        <v>0</v>
      </c>
    </row>
    <row r="78" spans="1:11" s="3" customFormat="1" ht="12.75">
      <c r="A78"/>
      <c r="B78" s="56" t="s">
        <v>108</v>
      </c>
      <c r="C78" s="57"/>
      <c r="D78" s="57"/>
      <c r="E78" s="57"/>
      <c r="F78" s="57"/>
      <c r="G78" s="57"/>
      <c r="H78" s="57"/>
      <c r="I78" s="57"/>
      <c r="J78" s="57"/>
      <c r="K78"/>
    </row>
    <row r="79" spans="1:11" s="3" customFormat="1" ht="22.5">
      <c r="A79" s="8">
        <v>5576</v>
      </c>
      <c r="B79" s="8">
        <v>3582</v>
      </c>
      <c r="C79" s="17"/>
      <c r="D79" s="9" t="s">
        <v>106</v>
      </c>
      <c r="E79" s="10" t="s">
        <v>29</v>
      </c>
      <c r="F79" s="10" t="s">
        <v>84</v>
      </c>
      <c r="G79" s="11" t="s">
        <v>28</v>
      </c>
      <c r="H79" s="11" t="s">
        <v>9</v>
      </c>
      <c r="I79" s="47">
        <v>16</v>
      </c>
      <c r="J79" s="22"/>
      <c r="K79" s="38">
        <f>I79*J79</f>
        <v>0</v>
      </c>
    </row>
    <row r="80" spans="1:11" ht="11.25">
      <c r="A80" s="2"/>
      <c r="B80" s="56" t="s">
        <v>109</v>
      </c>
      <c r="C80" s="57"/>
      <c r="D80" s="57"/>
      <c r="E80" s="57"/>
      <c r="F80" s="57"/>
      <c r="G80" s="57"/>
      <c r="H80" s="57"/>
      <c r="I80" s="57"/>
      <c r="J80" s="57"/>
      <c r="K80" s="25"/>
    </row>
    <row r="81" spans="1:11" s="3" customFormat="1" ht="22.5">
      <c r="A81" s="8">
        <v>1913</v>
      </c>
      <c r="B81" s="8">
        <v>1172</v>
      </c>
      <c r="C81" s="26"/>
      <c r="D81" s="9" t="s">
        <v>107</v>
      </c>
      <c r="E81" s="10" t="s">
        <v>30</v>
      </c>
      <c r="F81" s="10" t="s">
        <v>84</v>
      </c>
      <c r="G81" s="11" t="s">
        <v>28</v>
      </c>
      <c r="H81" s="11" t="s">
        <v>9</v>
      </c>
      <c r="I81" s="47">
        <v>15</v>
      </c>
      <c r="J81" s="22"/>
      <c r="K81" s="38">
        <f>I81*J81</f>
        <v>0</v>
      </c>
    </row>
    <row r="82" spans="1:11" s="3" customFormat="1" ht="11.25">
      <c r="A82" s="2"/>
      <c r="B82" s="56" t="s">
        <v>24</v>
      </c>
      <c r="C82" s="57"/>
      <c r="D82" s="57"/>
      <c r="E82" s="57"/>
      <c r="F82" s="57"/>
      <c r="G82" s="57"/>
      <c r="H82" s="57"/>
      <c r="I82" s="57"/>
      <c r="J82" s="57"/>
      <c r="K82" s="25"/>
    </row>
    <row r="83" spans="1:11" s="3" customFormat="1" ht="22.5">
      <c r="A83" s="8">
        <v>5292</v>
      </c>
      <c r="B83" s="8">
        <v>3669</v>
      </c>
      <c r="C83" s="46"/>
      <c r="D83" s="9" t="s">
        <v>101</v>
      </c>
      <c r="E83" s="10" t="s">
        <v>51</v>
      </c>
      <c r="F83" s="10" t="s">
        <v>84</v>
      </c>
      <c r="G83" s="11" t="s">
        <v>28</v>
      </c>
      <c r="H83" s="11" t="s">
        <v>7</v>
      </c>
      <c r="I83" s="47">
        <v>31</v>
      </c>
      <c r="J83" s="22"/>
      <c r="K83" s="38">
        <f>I83*J83</f>
        <v>0</v>
      </c>
    </row>
    <row r="84" spans="1:11" s="3" customFormat="1" ht="11.25">
      <c r="A84" s="2"/>
      <c r="B84" s="56" t="s">
        <v>25</v>
      </c>
      <c r="C84" s="57"/>
      <c r="D84" s="57"/>
      <c r="E84" s="57"/>
      <c r="F84" s="57"/>
      <c r="G84" s="57"/>
      <c r="H84" s="57"/>
      <c r="I84" s="57"/>
      <c r="J84" s="57"/>
      <c r="K84" s="25"/>
    </row>
    <row r="85" spans="1:11" s="3" customFormat="1" ht="22.5">
      <c r="A85" s="8">
        <v>5604</v>
      </c>
      <c r="B85" s="8">
        <v>3596</v>
      </c>
      <c r="C85" s="26"/>
      <c r="D85" s="9" t="s">
        <v>102</v>
      </c>
      <c r="E85" s="10" t="s">
        <v>26</v>
      </c>
      <c r="F85" s="10" t="s">
        <v>84</v>
      </c>
      <c r="G85" s="11" t="s">
        <v>28</v>
      </c>
      <c r="H85" s="11" t="s">
        <v>9</v>
      </c>
      <c r="I85" s="47">
        <v>31</v>
      </c>
      <c r="J85" s="22"/>
      <c r="K85" s="38">
        <f>I85*J85</f>
        <v>0</v>
      </c>
    </row>
    <row r="86" spans="1:11" s="3" customFormat="1" ht="11.25">
      <c r="A86" s="2"/>
      <c r="B86" s="56" t="s">
        <v>27</v>
      </c>
      <c r="C86" s="57"/>
      <c r="D86" s="57"/>
      <c r="E86" s="57"/>
      <c r="F86" s="57"/>
      <c r="G86" s="57"/>
      <c r="H86" s="57"/>
      <c r="I86" s="57"/>
      <c r="J86" s="57"/>
      <c r="K86" s="25"/>
    </row>
    <row r="87" spans="1:11" s="3" customFormat="1" ht="22.5">
      <c r="A87" s="8">
        <v>5730</v>
      </c>
      <c r="B87" s="8">
        <v>3665</v>
      </c>
      <c r="C87" s="26"/>
      <c r="D87" s="9" t="s">
        <v>103</v>
      </c>
      <c r="E87" s="10" t="s">
        <v>31</v>
      </c>
      <c r="F87" s="10" t="s">
        <v>84</v>
      </c>
      <c r="G87" s="11" t="s">
        <v>28</v>
      </c>
      <c r="H87" s="11" t="s">
        <v>9</v>
      </c>
      <c r="I87" s="47">
        <v>31</v>
      </c>
      <c r="J87" s="22"/>
      <c r="K87" s="38">
        <f>I87*J87</f>
        <v>0</v>
      </c>
    </row>
    <row r="88" spans="1:11" s="3" customFormat="1" ht="22.5" customHeight="1">
      <c r="A88" s="2"/>
      <c r="B88" s="56" t="s">
        <v>73</v>
      </c>
      <c r="C88" s="57"/>
      <c r="D88" s="57"/>
      <c r="E88" s="57"/>
      <c r="F88" s="57"/>
      <c r="G88" s="57"/>
      <c r="H88" s="57"/>
      <c r="I88" s="57"/>
      <c r="J88" s="57"/>
      <c r="K88" s="38"/>
    </row>
    <row r="89" spans="1:11" s="3" customFormat="1" ht="22.5" customHeight="1">
      <c r="A89" s="8">
        <v>5669</v>
      </c>
      <c r="B89" s="8">
        <v>3600</v>
      </c>
      <c r="C89" s="8"/>
      <c r="D89" s="9" t="s">
        <v>104</v>
      </c>
      <c r="E89" s="10" t="s">
        <v>105</v>
      </c>
      <c r="F89" s="10" t="s">
        <v>84</v>
      </c>
      <c r="G89" s="11" t="s">
        <v>28</v>
      </c>
      <c r="H89" s="11" t="s">
        <v>9</v>
      </c>
      <c r="I89" s="8">
        <v>31</v>
      </c>
      <c r="J89" s="22"/>
      <c r="K89" s="38">
        <f>I89*J89</f>
        <v>0</v>
      </c>
    </row>
    <row r="90" spans="1:11" ht="22.5" customHeight="1">
      <c r="A90" s="2"/>
      <c r="B90" s="56" t="s">
        <v>133</v>
      </c>
      <c r="C90" s="57"/>
      <c r="D90" s="57"/>
      <c r="E90" s="57"/>
      <c r="F90" s="57"/>
      <c r="G90" s="57"/>
      <c r="H90" s="57"/>
      <c r="I90" s="57"/>
      <c r="J90" s="57"/>
      <c r="K90" s="38"/>
    </row>
    <row r="91" spans="1:11" s="3" customFormat="1" ht="22.5">
      <c r="A91" s="8">
        <v>4641</v>
      </c>
      <c r="B91" s="8">
        <v>3600</v>
      </c>
      <c r="C91" s="8"/>
      <c r="D91" s="9" t="s">
        <v>134</v>
      </c>
      <c r="E91" s="10" t="s">
        <v>135</v>
      </c>
      <c r="F91" s="10" t="s">
        <v>136</v>
      </c>
      <c r="G91" s="11" t="s">
        <v>28</v>
      </c>
      <c r="H91" s="11" t="s">
        <v>6</v>
      </c>
      <c r="I91" s="8">
        <v>31</v>
      </c>
      <c r="J91" s="22"/>
      <c r="K91" s="38">
        <f>I91*J91</f>
        <v>0</v>
      </c>
    </row>
    <row r="92" spans="1:11" s="3" customFormat="1" ht="15">
      <c r="A92" s="27"/>
      <c r="B92" s="27">
        <v>3665</v>
      </c>
      <c r="C92" s="27"/>
      <c r="D92" s="27"/>
      <c r="E92" s="27"/>
      <c r="F92" s="65" t="s">
        <v>72</v>
      </c>
      <c r="G92" s="66"/>
      <c r="H92" s="66"/>
      <c r="I92" s="66"/>
      <c r="J92" s="67"/>
      <c r="K92" s="38">
        <f>SUM(K91,K89,K87,K85,K83,K81,K79,K77,)</f>
        <v>0</v>
      </c>
    </row>
    <row r="93" spans="1:11" s="3" customFormat="1" ht="15">
      <c r="A93" s="27"/>
      <c r="B93" s="27"/>
      <c r="C93" s="27"/>
      <c r="D93" s="27"/>
      <c r="E93" s="27"/>
      <c r="F93" s="50" t="s">
        <v>63</v>
      </c>
      <c r="G93" s="51"/>
      <c r="H93" s="51"/>
      <c r="I93" s="51"/>
      <c r="J93" s="52"/>
      <c r="K93" s="40">
        <v>0.05</v>
      </c>
    </row>
    <row r="94" spans="1:11" s="3" customFormat="1" ht="15">
      <c r="A94" s="27"/>
      <c r="B94" s="27"/>
      <c r="C94" s="27"/>
      <c r="D94" s="27"/>
      <c r="E94" s="27"/>
      <c r="F94" s="50" t="s">
        <v>64</v>
      </c>
      <c r="G94" s="51"/>
      <c r="H94" s="51"/>
      <c r="I94" s="51"/>
      <c r="J94" s="52"/>
      <c r="K94" s="38">
        <f>K92+K92*K93</f>
        <v>0</v>
      </c>
    </row>
    <row r="95" spans="1:11" ht="15.75">
      <c r="A95" s="16"/>
      <c r="B95" s="7"/>
      <c r="C95" s="13" t="s">
        <v>42</v>
      </c>
      <c r="D95" s="6"/>
      <c r="E95" s="6"/>
      <c r="F95" s="6"/>
      <c r="G95" s="6"/>
      <c r="H95" s="6"/>
      <c r="I95" s="7"/>
      <c r="J95" s="21"/>
      <c r="K95" s="25"/>
    </row>
    <row r="96" spans="1:11" ht="11.25">
      <c r="A96" s="2"/>
      <c r="B96" s="56" t="s">
        <v>94</v>
      </c>
      <c r="C96" s="57"/>
      <c r="D96" s="57"/>
      <c r="E96" s="57"/>
      <c r="F96" s="57"/>
      <c r="G96" s="57"/>
      <c r="H96" s="57"/>
      <c r="I96" s="57"/>
      <c r="J96" s="57"/>
      <c r="K96" s="25"/>
    </row>
    <row r="97" spans="1:11" s="3" customFormat="1" ht="22.5">
      <c r="A97" s="8">
        <v>5647</v>
      </c>
      <c r="B97" s="8">
        <v>3625</v>
      </c>
      <c r="C97" s="8"/>
      <c r="D97" s="9" t="s">
        <v>110</v>
      </c>
      <c r="E97" s="10" t="s">
        <v>50</v>
      </c>
      <c r="F97" s="10" t="s">
        <v>84</v>
      </c>
      <c r="G97" s="11" t="s">
        <v>32</v>
      </c>
      <c r="H97" s="11" t="s">
        <v>9</v>
      </c>
      <c r="I97" s="47">
        <v>29</v>
      </c>
      <c r="J97" s="22"/>
      <c r="K97" s="38">
        <f>I97*J97</f>
        <v>0</v>
      </c>
    </row>
    <row r="98" spans="1:11" s="3" customFormat="1" ht="11.25">
      <c r="A98" s="2"/>
      <c r="B98" s="56" t="s">
        <v>113</v>
      </c>
      <c r="C98" s="57"/>
      <c r="D98" s="57"/>
      <c r="E98" s="57"/>
      <c r="F98" s="57"/>
      <c r="G98" s="57"/>
      <c r="H98" s="57"/>
      <c r="I98" s="57"/>
      <c r="J98" s="57"/>
      <c r="K98" s="25"/>
    </row>
    <row r="99" spans="1:11" ht="22.5">
      <c r="A99" s="8">
        <v>5578</v>
      </c>
      <c r="B99" s="8">
        <v>3583</v>
      </c>
      <c r="C99" s="26"/>
      <c r="D99" s="9" t="s">
        <v>114</v>
      </c>
      <c r="E99" s="10" t="s">
        <v>33</v>
      </c>
      <c r="F99" s="10" t="s">
        <v>84</v>
      </c>
      <c r="G99" s="11" t="s">
        <v>32</v>
      </c>
      <c r="H99" s="11" t="s">
        <v>9</v>
      </c>
      <c r="I99" s="47">
        <v>14</v>
      </c>
      <c r="J99" s="22"/>
      <c r="K99" s="38">
        <f>I99*J99</f>
        <v>0</v>
      </c>
    </row>
    <row r="100" spans="1:11" s="3" customFormat="1" ht="11.25">
      <c r="A100" s="2"/>
      <c r="B100" s="56" t="s">
        <v>115</v>
      </c>
      <c r="C100" s="57"/>
      <c r="D100" s="57"/>
      <c r="E100" s="57"/>
      <c r="F100" s="57"/>
      <c r="G100" s="57"/>
      <c r="H100" s="57"/>
      <c r="I100" s="57"/>
      <c r="J100" s="57"/>
      <c r="K100" s="25"/>
    </row>
    <row r="101" spans="1:11" ht="24.75" customHeight="1">
      <c r="A101" s="8">
        <v>3296</v>
      </c>
      <c r="B101" s="8">
        <v>2197</v>
      </c>
      <c r="C101" s="26"/>
      <c r="D101" s="9" t="s">
        <v>116</v>
      </c>
      <c r="E101" s="10" t="s">
        <v>30</v>
      </c>
      <c r="F101" s="10" t="s">
        <v>84</v>
      </c>
      <c r="G101" s="11" t="s">
        <v>32</v>
      </c>
      <c r="H101" s="11" t="s">
        <v>9</v>
      </c>
      <c r="I101" s="47">
        <v>15</v>
      </c>
      <c r="J101" s="22"/>
      <c r="K101" s="38">
        <f>I101*J101</f>
        <v>0</v>
      </c>
    </row>
    <row r="102" spans="1:11" ht="11.25">
      <c r="A102" s="2"/>
      <c r="B102" s="56" t="s">
        <v>124</v>
      </c>
      <c r="C102" s="57"/>
      <c r="D102" s="57"/>
      <c r="E102" s="57"/>
      <c r="F102" s="57"/>
      <c r="G102" s="57"/>
      <c r="H102" s="57"/>
      <c r="I102" s="57"/>
      <c r="J102" s="64"/>
      <c r="K102" s="38"/>
    </row>
    <row r="103" spans="1:11" s="3" customFormat="1" ht="22.5">
      <c r="A103" s="8">
        <v>54</v>
      </c>
      <c r="B103" s="8"/>
      <c r="C103" s="8"/>
      <c r="D103" s="9" t="s">
        <v>145</v>
      </c>
      <c r="E103" s="10" t="s">
        <v>146</v>
      </c>
      <c r="F103" s="10" t="s">
        <v>147</v>
      </c>
      <c r="G103" s="11" t="s">
        <v>32</v>
      </c>
      <c r="H103" s="11" t="s">
        <v>9</v>
      </c>
      <c r="I103" s="8">
        <v>29</v>
      </c>
      <c r="J103" s="22"/>
      <c r="K103" s="38">
        <f>I103*J103</f>
        <v>0</v>
      </c>
    </row>
    <row r="104" spans="1:11" ht="11.25">
      <c r="A104" s="2"/>
      <c r="B104" s="56" t="s">
        <v>127</v>
      </c>
      <c r="C104" s="57"/>
      <c r="D104" s="57"/>
      <c r="E104" s="57"/>
      <c r="F104" s="57"/>
      <c r="G104" s="57"/>
      <c r="H104" s="57"/>
      <c r="I104" s="57"/>
      <c r="J104" s="64"/>
      <c r="K104" s="38"/>
    </row>
    <row r="105" spans="1:11" ht="33.75">
      <c r="A105" s="8">
        <v>53</v>
      </c>
      <c r="B105" s="8"/>
      <c r="C105" s="8"/>
      <c r="D105" s="9" t="s">
        <v>148</v>
      </c>
      <c r="E105" s="10" t="s">
        <v>149</v>
      </c>
      <c r="F105" s="10" t="s">
        <v>150</v>
      </c>
      <c r="G105" s="11" t="s">
        <v>32</v>
      </c>
      <c r="H105" s="11" t="s">
        <v>9</v>
      </c>
      <c r="I105" s="8">
        <v>29</v>
      </c>
      <c r="J105" s="22"/>
      <c r="K105" s="38">
        <f>I105*J105</f>
        <v>0</v>
      </c>
    </row>
    <row r="106" spans="1:11" s="3" customFormat="1" ht="11.25">
      <c r="A106" s="2"/>
      <c r="B106" s="56" t="s">
        <v>130</v>
      </c>
      <c r="C106" s="57"/>
      <c r="D106" s="57"/>
      <c r="E106" s="57"/>
      <c r="F106" s="57"/>
      <c r="G106" s="57"/>
      <c r="H106" s="57"/>
      <c r="I106" s="57"/>
      <c r="J106" s="64"/>
      <c r="K106" s="38"/>
    </row>
    <row r="107" spans="1:11" s="3" customFormat="1" ht="22.5">
      <c r="A107" s="8">
        <v>59</v>
      </c>
      <c r="B107" s="8"/>
      <c r="C107" s="8"/>
      <c r="D107" s="9" t="s">
        <v>151</v>
      </c>
      <c r="E107" s="10" t="s">
        <v>152</v>
      </c>
      <c r="F107" s="10" t="s">
        <v>153</v>
      </c>
      <c r="G107" s="11" t="s">
        <v>32</v>
      </c>
      <c r="H107" s="11" t="s">
        <v>9</v>
      </c>
      <c r="I107" s="8">
        <v>29</v>
      </c>
      <c r="J107" s="22"/>
      <c r="K107" s="38">
        <f>I107*J107</f>
        <v>0</v>
      </c>
    </row>
    <row r="108" spans="1:11" s="3" customFormat="1" ht="22.5" customHeight="1">
      <c r="A108" s="2"/>
      <c r="B108" s="56" t="s">
        <v>25</v>
      </c>
      <c r="C108" s="57"/>
      <c r="D108" s="57"/>
      <c r="E108" s="57"/>
      <c r="F108" s="57"/>
      <c r="G108" s="57"/>
      <c r="H108" s="57"/>
      <c r="I108" s="57"/>
      <c r="J108" s="57"/>
      <c r="K108" s="25"/>
    </row>
    <row r="109" spans="1:11" ht="17.25" customHeight="1">
      <c r="A109" s="8">
        <v>5606</v>
      </c>
      <c r="B109" s="8">
        <v>3597</v>
      </c>
      <c r="C109" s="26"/>
      <c r="D109" s="9" t="s">
        <v>111</v>
      </c>
      <c r="E109" s="10" t="s">
        <v>26</v>
      </c>
      <c r="F109" s="10" t="s">
        <v>84</v>
      </c>
      <c r="G109" s="11" t="s">
        <v>32</v>
      </c>
      <c r="H109" s="11" t="s">
        <v>9</v>
      </c>
      <c r="I109" s="47">
        <v>29</v>
      </c>
      <c r="J109" s="22"/>
      <c r="K109" s="38">
        <f>I109*J109</f>
        <v>0</v>
      </c>
    </row>
    <row r="110" spans="1:11" s="3" customFormat="1" ht="25.5" customHeight="1">
      <c r="A110" s="2"/>
      <c r="B110" s="56" t="s">
        <v>27</v>
      </c>
      <c r="C110" s="57"/>
      <c r="D110" s="57"/>
      <c r="E110" s="57"/>
      <c r="F110" s="57"/>
      <c r="G110" s="57"/>
      <c r="H110" s="57"/>
      <c r="I110" s="57"/>
      <c r="J110" s="57"/>
      <c r="K110" s="25"/>
    </row>
    <row r="111" spans="1:11" s="3" customFormat="1" ht="22.5">
      <c r="A111" s="8">
        <v>5732</v>
      </c>
      <c r="B111" s="8">
        <v>3666</v>
      </c>
      <c r="C111" s="46"/>
      <c r="D111" s="9" t="s">
        <v>112</v>
      </c>
      <c r="E111" s="10" t="s">
        <v>34</v>
      </c>
      <c r="F111" s="10" t="s">
        <v>84</v>
      </c>
      <c r="G111" s="11" t="s">
        <v>32</v>
      </c>
      <c r="H111" s="11" t="s">
        <v>9</v>
      </c>
      <c r="I111" s="47">
        <v>29</v>
      </c>
      <c r="J111" s="22"/>
      <c r="K111" s="38">
        <f>I111*J111</f>
        <v>0</v>
      </c>
    </row>
    <row r="112" spans="1:11" s="3" customFormat="1" ht="11.25">
      <c r="A112" s="2"/>
      <c r="B112" s="56" t="s">
        <v>133</v>
      </c>
      <c r="C112" s="57"/>
      <c r="D112" s="57"/>
      <c r="E112" s="57"/>
      <c r="F112" s="57"/>
      <c r="G112" s="57"/>
      <c r="H112" s="57"/>
      <c r="I112" s="57"/>
      <c r="J112" s="57"/>
      <c r="K112" s="25"/>
    </row>
    <row r="113" spans="1:11" s="3" customFormat="1" ht="34.5" customHeight="1">
      <c r="A113" s="8">
        <v>4643</v>
      </c>
      <c r="B113" s="8">
        <v>4643</v>
      </c>
      <c r="C113" s="8"/>
      <c r="D113" s="9" t="s">
        <v>154</v>
      </c>
      <c r="E113" s="10" t="s">
        <v>135</v>
      </c>
      <c r="F113" s="10" t="s">
        <v>136</v>
      </c>
      <c r="G113" s="11" t="s">
        <v>32</v>
      </c>
      <c r="H113" s="11" t="s">
        <v>6</v>
      </c>
      <c r="I113" s="47">
        <v>29</v>
      </c>
      <c r="J113" s="22"/>
      <c r="K113" s="38">
        <f>I113*J113</f>
        <v>0</v>
      </c>
    </row>
    <row r="114" spans="1:11" s="3" customFormat="1" ht="15">
      <c r="A114" s="33"/>
      <c r="B114" s="33"/>
      <c r="C114" s="33"/>
      <c r="D114" s="33"/>
      <c r="E114" s="33"/>
      <c r="F114" s="53" t="s">
        <v>62</v>
      </c>
      <c r="G114" s="54"/>
      <c r="H114" s="54"/>
      <c r="I114" s="54"/>
      <c r="J114" s="55"/>
      <c r="K114" s="41">
        <f>SUM(K113,K111,K109,K101,K99,K97,K103,K105,K107)</f>
        <v>0</v>
      </c>
    </row>
    <row r="115" spans="1:11" s="3" customFormat="1" ht="15">
      <c r="A115" s="33"/>
      <c r="B115" s="33"/>
      <c r="C115" s="33"/>
      <c r="D115" s="33"/>
      <c r="E115" s="33"/>
      <c r="F115" s="53" t="s">
        <v>60</v>
      </c>
      <c r="G115" s="54"/>
      <c r="H115" s="54"/>
      <c r="I115" s="54"/>
      <c r="J115" s="90"/>
      <c r="K115" s="40">
        <v>0.05</v>
      </c>
    </row>
    <row r="116" spans="1:11" s="3" customFormat="1" ht="38.25" customHeight="1">
      <c r="A116" s="30"/>
      <c r="B116" s="30"/>
      <c r="C116" s="30"/>
      <c r="D116" s="31"/>
      <c r="E116" s="32"/>
      <c r="F116" s="58" t="s">
        <v>61</v>
      </c>
      <c r="G116" s="59"/>
      <c r="H116" s="59"/>
      <c r="I116" s="59"/>
      <c r="J116" s="60"/>
      <c r="K116" s="38">
        <f>K114+K114*K115</f>
        <v>0</v>
      </c>
    </row>
    <row r="117" spans="1:11" s="3" customFormat="1" ht="15.75">
      <c r="A117" s="16"/>
      <c r="B117" s="7"/>
      <c r="C117" s="13" t="s">
        <v>41</v>
      </c>
      <c r="D117" s="6"/>
      <c r="E117" s="6"/>
      <c r="F117" s="6"/>
      <c r="G117" s="6"/>
      <c r="H117" s="6"/>
      <c r="I117" s="7"/>
      <c r="J117" s="21"/>
      <c r="K117" s="25"/>
    </row>
    <row r="118" spans="1:11" s="3" customFormat="1" ht="11.25">
      <c r="A118" s="2"/>
      <c r="B118" s="56" t="s">
        <v>94</v>
      </c>
      <c r="C118" s="57"/>
      <c r="D118" s="57"/>
      <c r="E118" s="57"/>
      <c r="F118" s="57"/>
      <c r="G118" s="57"/>
      <c r="H118" s="57"/>
      <c r="I118" s="57"/>
      <c r="J118" s="57"/>
      <c r="K118" s="25"/>
    </row>
    <row r="119" spans="1:11" s="3" customFormat="1" ht="22.5">
      <c r="A119" s="8">
        <v>5649</v>
      </c>
      <c r="B119" s="8">
        <v>3626</v>
      </c>
      <c r="C119" s="8"/>
      <c r="D119" s="9" t="s">
        <v>117</v>
      </c>
      <c r="E119" s="10" t="s">
        <v>49</v>
      </c>
      <c r="F119" s="10" t="s">
        <v>84</v>
      </c>
      <c r="G119" s="11" t="s">
        <v>35</v>
      </c>
      <c r="H119" s="11" t="s">
        <v>9</v>
      </c>
      <c r="I119" s="47">
        <v>30</v>
      </c>
      <c r="J119" s="22"/>
      <c r="K119" s="38">
        <f>I119*J119</f>
        <v>0</v>
      </c>
    </row>
    <row r="120" spans="1:11" s="3" customFormat="1" ht="32.25" customHeight="1">
      <c r="A120" s="2"/>
      <c r="B120" s="56" t="s">
        <v>120</v>
      </c>
      <c r="C120" s="57"/>
      <c r="D120" s="57"/>
      <c r="E120" s="57"/>
      <c r="F120" s="57"/>
      <c r="G120" s="57"/>
      <c r="H120" s="57"/>
      <c r="I120" s="57"/>
      <c r="J120" s="57"/>
      <c r="K120" s="25"/>
    </row>
    <row r="121" spans="1:11" s="3" customFormat="1" ht="16.5" customHeight="1">
      <c r="A121" s="8">
        <v>5580</v>
      </c>
      <c r="B121" s="8">
        <v>3584</v>
      </c>
      <c r="C121" s="26"/>
      <c r="D121" s="9" t="s">
        <v>121</v>
      </c>
      <c r="E121" s="10" t="s">
        <v>17</v>
      </c>
      <c r="F121" s="10" t="s">
        <v>84</v>
      </c>
      <c r="G121" s="11" t="s">
        <v>35</v>
      </c>
      <c r="H121" s="11" t="s">
        <v>9</v>
      </c>
      <c r="I121" s="47">
        <v>13</v>
      </c>
      <c r="J121" s="22"/>
      <c r="K121" s="38">
        <f>I121*J121</f>
        <v>0</v>
      </c>
    </row>
    <row r="122" spans="1:11" s="3" customFormat="1" ht="22.5" customHeight="1">
      <c r="A122" s="2"/>
      <c r="B122" s="56" t="s">
        <v>122</v>
      </c>
      <c r="C122" s="57"/>
      <c r="D122" s="57"/>
      <c r="E122" s="57"/>
      <c r="F122" s="57"/>
      <c r="G122" s="57"/>
      <c r="H122" s="57"/>
      <c r="I122" s="57"/>
      <c r="J122" s="57"/>
      <c r="K122" s="25"/>
    </row>
    <row r="123" spans="1:11" s="3" customFormat="1" ht="22.5">
      <c r="A123" s="8">
        <v>3550</v>
      </c>
      <c r="B123" s="8">
        <v>2500</v>
      </c>
      <c r="C123" s="46"/>
      <c r="D123" s="9" t="s">
        <v>123</v>
      </c>
      <c r="E123" s="10" t="s">
        <v>13</v>
      </c>
      <c r="F123" s="10" t="s">
        <v>84</v>
      </c>
      <c r="G123" s="11" t="s">
        <v>35</v>
      </c>
      <c r="H123" s="11" t="s">
        <v>9</v>
      </c>
      <c r="I123" s="47">
        <v>17</v>
      </c>
      <c r="J123" s="22"/>
      <c r="K123" s="38">
        <f>I123*J123</f>
        <v>0</v>
      </c>
    </row>
    <row r="124" spans="1:11" s="3" customFormat="1" ht="11.25">
      <c r="A124" s="2"/>
      <c r="B124" s="56" t="s">
        <v>124</v>
      </c>
      <c r="C124" s="57"/>
      <c r="D124" s="57"/>
      <c r="E124" s="57"/>
      <c r="F124" s="57"/>
      <c r="G124" s="57"/>
      <c r="H124" s="57"/>
      <c r="I124" s="57"/>
      <c r="J124" s="57"/>
      <c r="K124" s="25"/>
    </row>
    <row r="125" spans="1:11" s="3" customFormat="1" ht="22.5">
      <c r="A125" s="8">
        <v>5562</v>
      </c>
      <c r="B125" s="8">
        <v>3372</v>
      </c>
      <c r="C125" s="46"/>
      <c r="D125" s="9" t="s">
        <v>125</v>
      </c>
      <c r="E125" s="10" t="s">
        <v>126</v>
      </c>
      <c r="F125" s="10" t="s">
        <v>84</v>
      </c>
      <c r="G125" s="11" t="s">
        <v>35</v>
      </c>
      <c r="H125" s="11" t="s">
        <v>9</v>
      </c>
      <c r="I125" s="47">
        <v>30</v>
      </c>
      <c r="J125" s="22"/>
      <c r="K125" s="38">
        <f>I125*J125</f>
        <v>0</v>
      </c>
    </row>
    <row r="126" spans="1:11" ht="11.25">
      <c r="A126" s="2"/>
      <c r="B126" s="56" t="s">
        <v>25</v>
      </c>
      <c r="C126" s="57"/>
      <c r="D126" s="57"/>
      <c r="E126" s="57"/>
      <c r="F126" s="57"/>
      <c r="G126" s="57"/>
      <c r="H126" s="57"/>
      <c r="I126" s="57"/>
      <c r="J126" s="57"/>
      <c r="K126" s="25"/>
    </row>
    <row r="127" spans="1:11" s="3" customFormat="1" ht="22.5">
      <c r="A127" s="8">
        <v>5608</v>
      </c>
      <c r="B127" s="8">
        <v>3598</v>
      </c>
      <c r="C127" s="26"/>
      <c r="D127" s="9" t="s">
        <v>118</v>
      </c>
      <c r="E127" s="10" t="s">
        <v>37</v>
      </c>
      <c r="F127" s="10" t="s">
        <v>84</v>
      </c>
      <c r="G127" s="11" t="s">
        <v>35</v>
      </c>
      <c r="H127" s="11" t="s">
        <v>9</v>
      </c>
      <c r="I127" s="47">
        <v>30</v>
      </c>
      <c r="J127" s="22"/>
      <c r="K127" s="38">
        <f>I127*J127</f>
        <v>0</v>
      </c>
    </row>
    <row r="128" spans="1:11" s="3" customFormat="1" ht="11.25">
      <c r="A128" s="2"/>
      <c r="B128" s="56" t="s">
        <v>27</v>
      </c>
      <c r="C128" s="57"/>
      <c r="D128" s="57"/>
      <c r="E128" s="57"/>
      <c r="F128" s="57"/>
      <c r="G128" s="57"/>
      <c r="H128" s="57"/>
      <c r="I128" s="57"/>
      <c r="J128" s="57"/>
      <c r="K128" s="25"/>
    </row>
    <row r="129" spans="1:11" ht="22.5">
      <c r="A129" s="8">
        <v>5734</v>
      </c>
      <c r="B129" s="8">
        <v>3666</v>
      </c>
      <c r="C129" s="46"/>
      <c r="D129" s="9" t="s">
        <v>119</v>
      </c>
      <c r="E129" s="10" t="s">
        <v>34</v>
      </c>
      <c r="F129" s="10" t="s">
        <v>84</v>
      </c>
      <c r="G129" s="11" t="s">
        <v>35</v>
      </c>
      <c r="H129" s="11" t="s">
        <v>9</v>
      </c>
      <c r="I129" s="47">
        <v>30</v>
      </c>
      <c r="J129" s="22"/>
      <c r="K129" s="38">
        <f>I129*J129</f>
        <v>0</v>
      </c>
    </row>
    <row r="130" spans="1:11" s="3" customFormat="1" ht="11.25">
      <c r="A130" s="2"/>
      <c r="B130" s="56" t="s">
        <v>127</v>
      </c>
      <c r="C130" s="57"/>
      <c r="D130" s="57"/>
      <c r="E130" s="57"/>
      <c r="F130" s="57"/>
      <c r="G130" s="57"/>
      <c r="H130" s="57"/>
      <c r="I130" s="57"/>
      <c r="J130" s="57"/>
      <c r="K130" s="38"/>
    </row>
    <row r="131" spans="1:11" ht="22.5">
      <c r="A131" s="8">
        <v>4528</v>
      </c>
      <c r="B131" s="8">
        <v>3146</v>
      </c>
      <c r="C131" s="8"/>
      <c r="D131" s="9" t="s">
        <v>128</v>
      </c>
      <c r="E131" s="10" t="s">
        <v>129</v>
      </c>
      <c r="F131" s="10" t="s">
        <v>84</v>
      </c>
      <c r="G131" s="11" t="s">
        <v>35</v>
      </c>
      <c r="H131" s="11" t="s">
        <v>155</v>
      </c>
      <c r="I131" s="8">
        <v>30</v>
      </c>
      <c r="J131" s="22"/>
      <c r="K131" s="38">
        <f>I131*J131</f>
        <v>0</v>
      </c>
    </row>
    <row r="132" spans="1:11" ht="11.25">
      <c r="A132" s="2"/>
      <c r="B132" s="56" t="s">
        <v>130</v>
      </c>
      <c r="C132" s="57"/>
      <c r="D132" s="57"/>
      <c r="E132" s="57"/>
      <c r="F132" s="57"/>
      <c r="G132" s="57"/>
      <c r="H132" s="57"/>
      <c r="I132" s="57"/>
      <c r="J132" s="57"/>
      <c r="K132" s="38"/>
    </row>
    <row r="133" spans="1:11" s="3" customFormat="1" ht="22.5">
      <c r="A133" s="8">
        <v>5677</v>
      </c>
      <c r="B133" s="8">
        <v>3600</v>
      </c>
      <c r="C133" s="8"/>
      <c r="D133" s="9" t="s">
        <v>131</v>
      </c>
      <c r="E133" s="10" t="s">
        <v>132</v>
      </c>
      <c r="F133" s="10" t="s">
        <v>84</v>
      </c>
      <c r="G133" s="11" t="s">
        <v>35</v>
      </c>
      <c r="H133" s="11" t="s">
        <v>9</v>
      </c>
      <c r="I133" s="8">
        <v>30</v>
      </c>
      <c r="J133" s="22"/>
      <c r="K133" s="38">
        <f>I133*J133</f>
        <v>0</v>
      </c>
    </row>
    <row r="134" spans="1:11" s="3" customFormat="1" ht="11.25">
      <c r="A134" s="2"/>
      <c r="B134" s="56" t="s">
        <v>133</v>
      </c>
      <c r="C134" s="57"/>
      <c r="D134" s="57"/>
      <c r="E134" s="57"/>
      <c r="F134" s="57"/>
      <c r="G134" s="57"/>
      <c r="H134" s="57"/>
      <c r="I134" s="57"/>
      <c r="J134" s="57"/>
      <c r="K134" s="38"/>
    </row>
    <row r="135" spans="1:11" s="3" customFormat="1" ht="22.5">
      <c r="A135" s="8">
        <v>4645</v>
      </c>
      <c r="B135" s="8">
        <v>3600</v>
      </c>
      <c r="C135" s="8"/>
      <c r="D135" s="9" t="s">
        <v>156</v>
      </c>
      <c r="E135" s="10" t="s">
        <v>157</v>
      </c>
      <c r="F135" s="10" t="s">
        <v>136</v>
      </c>
      <c r="G135" s="11" t="s">
        <v>35</v>
      </c>
      <c r="H135" s="11" t="s">
        <v>6</v>
      </c>
      <c r="I135" s="8">
        <v>30</v>
      </c>
      <c r="J135" s="22"/>
      <c r="K135" s="38">
        <f>I135*J135</f>
        <v>0</v>
      </c>
    </row>
    <row r="136" spans="1:11" s="3" customFormat="1" ht="32.25" customHeight="1">
      <c r="A136"/>
      <c r="B136"/>
      <c r="C136"/>
      <c r="D136"/>
      <c r="E136"/>
      <c r="F136" s="58" t="s">
        <v>70</v>
      </c>
      <c r="G136" s="59"/>
      <c r="H136" s="59"/>
      <c r="I136" s="59"/>
      <c r="J136" s="60"/>
      <c r="K136" s="38">
        <f>SUM(K135,K133,K131,K129,K127,K125,K123,K121,K119)</f>
        <v>0</v>
      </c>
    </row>
    <row r="137" spans="1:11" s="3" customFormat="1" ht="21" customHeight="1">
      <c r="A137"/>
      <c r="B137"/>
      <c r="C137"/>
      <c r="D137"/>
      <c r="E137"/>
      <c r="F137" s="58" t="s">
        <v>63</v>
      </c>
      <c r="G137" s="59"/>
      <c r="H137" s="59"/>
      <c r="I137" s="59"/>
      <c r="J137" s="60"/>
      <c r="K137" s="40">
        <v>0.05</v>
      </c>
    </row>
    <row r="138" spans="1:11" s="3" customFormat="1" ht="32.25" customHeight="1">
      <c r="A138"/>
      <c r="B138"/>
      <c r="C138"/>
      <c r="D138"/>
      <c r="E138"/>
      <c r="F138" s="58" t="s">
        <v>64</v>
      </c>
      <c r="G138" s="59"/>
      <c r="H138" s="59"/>
      <c r="I138" s="59"/>
      <c r="J138" s="60"/>
      <c r="K138" s="38">
        <f>K136+K136*K137</f>
        <v>0</v>
      </c>
    </row>
    <row r="139" spans="1:10" s="3" customFormat="1" ht="30">
      <c r="A139"/>
      <c r="B139" s="28"/>
      <c r="C139" s="33" t="s">
        <v>71</v>
      </c>
      <c r="D139" s="78">
        <f>SUM(K136,K114,K92,K72,K56,K42,K28,K14)</f>
        <v>0</v>
      </c>
      <c r="E139" s="79"/>
      <c r="F139" s="79"/>
      <c r="G139" s="79"/>
      <c r="H139" s="79"/>
      <c r="I139" s="79"/>
      <c r="J139" s="80"/>
    </row>
    <row r="140" spans="1:11" s="3" customFormat="1" ht="29.25" customHeight="1">
      <c r="A140"/>
      <c r="B140" s="28"/>
      <c r="C140" s="27" t="s">
        <v>63</v>
      </c>
      <c r="D140" s="75">
        <v>0.05</v>
      </c>
      <c r="E140" s="76"/>
      <c r="F140" s="76"/>
      <c r="G140" s="76"/>
      <c r="H140" s="76"/>
      <c r="I140" s="76"/>
      <c r="J140" s="77"/>
      <c r="K140" s="42"/>
    </row>
    <row r="141" spans="1:11" s="3" customFormat="1" ht="15">
      <c r="A141"/>
      <c r="B141" s="28"/>
      <c r="C141" s="27" t="s">
        <v>64</v>
      </c>
      <c r="D141" s="78">
        <f>D139*1.05</f>
        <v>0</v>
      </c>
      <c r="E141" s="79"/>
      <c r="F141" s="79"/>
      <c r="G141" s="79"/>
      <c r="H141" s="79"/>
      <c r="I141" s="79"/>
      <c r="J141" s="80"/>
      <c r="K141" s="44"/>
    </row>
    <row r="142" spans="1:11" s="3" customFormat="1" ht="23.25" customHeight="1">
      <c r="A142"/>
      <c r="B142" s="28"/>
      <c r="C142" s="33" t="s">
        <v>65</v>
      </c>
      <c r="D142" s="78">
        <v>0</v>
      </c>
      <c r="E142" s="79"/>
      <c r="F142" s="79"/>
      <c r="G142" s="79"/>
      <c r="H142" s="79"/>
      <c r="I142" s="79"/>
      <c r="J142" s="80"/>
      <c r="K142" s="15"/>
    </row>
    <row r="143" spans="1:11" s="3" customFormat="1" ht="150">
      <c r="A143"/>
      <c r="B143" s="33" t="s">
        <v>57</v>
      </c>
      <c r="C143" s="33" t="s">
        <v>66</v>
      </c>
      <c r="D143" s="75">
        <v>0</v>
      </c>
      <c r="E143" s="76"/>
      <c r="F143" s="76"/>
      <c r="G143" s="76"/>
      <c r="H143" s="76"/>
      <c r="I143" s="76"/>
      <c r="J143" s="77"/>
      <c r="K143"/>
    </row>
    <row r="144" spans="1:11" s="3" customFormat="1" ht="30.75" customHeight="1">
      <c r="A144" s="68" t="s">
        <v>74</v>
      </c>
      <c r="B144" s="68"/>
      <c r="C144" s="68"/>
      <c r="D144" s="69"/>
      <c r="E144" s="70">
        <f>(D141+D141*D143)+D142</f>
        <v>0</v>
      </c>
      <c r="F144" s="71"/>
      <c r="G144" s="71"/>
      <c r="H144" s="71"/>
      <c r="I144" s="71"/>
      <c r="J144" s="71"/>
      <c r="K144"/>
    </row>
    <row r="145" spans="1:11" s="3" customFormat="1" ht="11.25">
      <c r="A145" s="4"/>
      <c r="B145" s="4"/>
      <c r="C145" s="4"/>
      <c r="D145" s="5"/>
      <c r="E145" s="5"/>
      <c r="F145" s="5"/>
      <c r="G145" s="5"/>
      <c r="H145" s="5"/>
      <c r="I145" s="4"/>
      <c r="J145" s="15"/>
      <c r="K145" s="15"/>
    </row>
    <row r="146" spans="1:11" s="3" customFormat="1" ht="27" customHeight="1">
      <c r="A146" s="4"/>
      <c r="B146" s="4"/>
      <c r="C146" s="4"/>
      <c r="D146" s="5"/>
      <c r="E146" s="5"/>
      <c r="F146" s="5"/>
      <c r="G146" s="5"/>
      <c r="H146" s="5"/>
      <c r="I146" s="4"/>
      <c r="J146" s="15"/>
      <c r="K146" s="15"/>
    </row>
    <row r="147" spans="1:11" s="3" customFormat="1" ht="11.25">
      <c r="A147" s="4"/>
      <c r="B147" s="4"/>
      <c r="C147" s="4"/>
      <c r="D147" s="5"/>
      <c r="E147" s="5"/>
      <c r="F147" s="5"/>
      <c r="G147" s="5"/>
      <c r="H147" s="5"/>
      <c r="I147" s="4"/>
      <c r="J147" s="15"/>
      <c r="K147" s="15"/>
    </row>
    <row r="148" spans="1:11" s="3" customFormat="1" ht="22.5" customHeight="1">
      <c r="A148" s="4"/>
      <c r="B148" s="4"/>
      <c r="C148" s="4"/>
      <c r="D148" s="5"/>
      <c r="E148" s="5"/>
      <c r="F148" s="5"/>
      <c r="G148" s="5"/>
      <c r="H148" s="5"/>
      <c r="I148" s="4"/>
      <c r="J148" s="15"/>
      <c r="K148" s="15"/>
    </row>
    <row r="149" spans="12:13" ht="36" customHeight="1">
      <c r="L149" s="43"/>
      <c r="M149" s="43"/>
    </row>
    <row r="150" ht="35.25" customHeight="1"/>
    <row r="151" ht="21" customHeight="1"/>
  </sheetData>
  <sheetProtection/>
  <mergeCells count="85">
    <mergeCell ref="F116:J116"/>
    <mergeCell ref="B90:J90"/>
    <mergeCell ref="B40:J40"/>
    <mergeCell ref="F93:J93"/>
    <mergeCell ref="F92:J92"/>
    <mergeCell ref="B130:J130"/>
    <mergeCell ref="F44:J44"/>
    <mergeCell ref="F58:J58"/>
    <mergeCell ref="F57:J57"/>
    <mergeCell ref="B82:J82"/>
    <mergeCell ref="F136:J136"/>
    <mergeCell ref="F137:J137"/>
    <mergeCell ref="F138:J138"/>
    <mergeCell ref="F94:J94"/>
    <mergeCell ref="B132:J132"/>
    <mergeCell ref="B134:J134"/>
    <mergeCell ref="B108:J108"/>
    <mergeCell ref="B128:J128"/>
    <mergeCell ref="B96:J96"/>
    <mergeCell ref="F115:J115"/>
    <mergeCell ref="B32:J32"/>
    <mergeCell ref="B50:J50"/>
    <mergeCell ref="B38:J38"/>
    <mergeCell ref="B36:J36"/>
    <mergeCell ref="B48:J48"/>
    <mergeCell ref="F43:J43"/>
    <mergeCell ref="F42:J42"/>
    <mergeCell ref="D143:J143"/>
    <mergeCell ref="D142:J142"/>
    <mergeCell ref="D141:J141"/>
    <mergeCell ref="D140:J140"/>
    <mergeCell ref="D139:J139"/>
    <mergeCell ref="F56:J56"/>
    <mergeCell ref="B118:J118"/>
    <mergeCell ref="B126:J126"/>
    <mergeCell ref="B100:J100"/>
    <mergeCell ref="B98:J98"/>
    <mergeCell ref="B24:J24"/>
    <mergeCell ref="F28:J28"/>
    <mergeCell ref="F29:J29"/>
    <mergeCell ref="B78:J78"/>
    <mergeCell ref="B80:J80"/>
    <mergeCell ref="B46:J46"/>
    <mergeCell ref="B54:J54"/>
    <mergeCell ref="B52:J52"/>
    <mergeCell ref="F30:J30"/>
    <mergeCell ref="B34:J34"/>
    <mergeCell ref="A1:J1"/>
    <mergeCell ref="B4:J4"/>
    <mergeCell ref="B22:J22"/>
    <mergeCell ref="B20:J20"/>
    <mergeCell ref="B18:J18"/>
    <mergeCell ref="B6:J6"/>
    <mergeCell ref="A2:J2"/>
    <mergeCell ref="B8:J8"/>
    <mergeCell ref="B10:J10"/>
    <mergeCell ref="B12:J12"/>
    <mergeCell ref="B68:J68"/>
    <mergeCell ref="B70:J70"/>
    <mergeCell ref="A144:D144"/>
    <mergeCell ref="E144:J144"/>
    <mergeCell ref="B122:J122"/>
    <mergeCell ref="B120:J120"/>
    <mergeCell ref="B124:J124"/>
    <mergeCell ref="B102:J102"/>
    <mergeCell ref="B106:J106"/>
    <mergeCell ref="B104:J104"/>
    <mergeCell ref="F16:J16"/>
    <mergeCell ref="F14:J14"/>
    <mergeCell ref="F15:J15"/>
    <mergeCell ref="B26:J26"/>
    <mergeCell ref="F72:J72"/>
    <mergeCell ref="F73:J73"/>
    <mergeCell ref="B60:J60"/>
    <mergeCell ref="B62:J62"/>
    <mergeCell ref="B64:J64"/>
    <mergeCell ref="B66:J66"/>
    <mergeCell ref="F74:J74"/>
    <mergeCell ref="F114:J114"/>
    <mergeCell ref="B112:J112"/>
    <mergeCell ref="B110:J110"/>
    <mergeCell ref="B76:J76"/>
    <mergeCell ref="B88:J88"/>
    <mergeCell ref="B86:J86"/>
    <mergeCell ref="B84:J84"/>
  </mergeCells>
  <printOptions horizontalCentered="1"/>
  <pageMargins left="0.5905511811023623" right="0.5905511811023623" top="0.5905511811023623" bottom="0.5905511811023623" header="0" footer="0"/>
  <pageSetup fitToHeight="0" fitToWidth="1" horizontalDpi="600" verticalDpi="600" orientation="landscape" paperSize="9" scale="70" r:id="rId1"/>
  <headerFooter alignWithMargins="0">
    <oddFooter>&amp;C&amp;8&amp;P</oddFooter>
  </headerFooter>
  <rowBreaks count="3" manualBreakCount="3">
    <brk id="27" max="255" man="1"/>
    <brk id="107" max="255" man="1"/>
    <brk id="135" max="255" man="1"/>
  </rowBreaks>
  <colBreaks count="3" manualBreakCount="3">
    <brk id="2" max="65535" man="1"/>
    <brk id="3" max="65535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2014-01-07T13:47:23Z</dcterms:created>
  <dcterms:modified xsi:type="dcterms:W3CDTF">2019-09-03T10:13:41Z</dcterms:modified>
  <cp:category/>
  <cp:version/>
  <cp:contentType/>
  <cp:contentStatus/>
</cp:coreProperties>
</file>