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activeTab="0"/>
  </bookViews>
  <sheets>
    <sheet name="Ukupni rezultati" sheetId="1" r:id="rId1"/>
    <sheet name="85 - Maketarstvo i modelarstvo" sheetId="2" r:id="rId2"/>
    <sheet name="86 - Graditeljstvo" sheetId="3" r:id="rId3"/>
    <sheet name="87 - Strojarske konstrukcije" sheetId="4" r:id="rId4"/>
    <sheet name="88 - Obrada materijala" sheetId="5" r:id="rId5"/>
    <sheet name="89 - Elektrotehnika" sheetId="6" r:id="rId6"/>
    <sheet name="90 - Elektronika" sheetId="7" r:id="rId7"/>
    <sheet name="91 - Robotika" sheetId="8" r:id="rId8"/>
    <sheet name="92 - Fotografija (OŠ)" sheetId="9" r:id="rId9"/>
    <sheet name="92 - Fotografija (SŠ)" sheetId="10" r:id="rId10"/>
    <sheet name="93 - Robotsko spašavanje žrtve" sheetId="11" r:id="rId11"/>
    <sheet name="94 - Radio orijentacija" sheetId="12" r:id="rId12"/>
    <sheet name="95 - Raketno modelarstvo" sheetId="13" r:id="rId13"/>
    <sheet name="96 - Zrakoplovno modelarstvo" sheetId="14" r:id="rId14"/>
    <sheet name="244 - Smotra mladih poduz (OŠ)" sheetId="15" r:id="rId15"/>
    <sheet name="244 - Smotra mladih poduz (SŠ)" sheetId="16" r:id="rId16"/>
  </sheets>
  <definedNames>
    <definedName name="_xlnm.Print_Titles" localSheetId="1">'85 - Maketarstvo i modelarstvo'!$1:$7</definedName>
    <definedName name="_xlnm.Print_Titles" localSheetId="4">'88 - Obrada materijala'!$1:$7</definedName>
    <definedName name="_xlnm.Print_Area" localSheetId="14">'244 - Smotra mladih poduz (OŠ)'!$A$1:$X$13</definedName>
    <definedName name="_xlnm.Print_Area" localSheetId="15">'244 - Smotra mladih poduz (SŠ)'!$A$1:$V$16</definedName>
    <definedName name="_xlnm.Print_Area" localSheetId="1">'85 - Maketarstvo i modelarstvo'!$A$1:$V$33</definedName>
    <definedName name="_xlnm.Print_Area" localSheetId="2">'86 - Graditeljstvo'!$A$1:$Y$30</definedName>
    <definedName name="_xlnm.Print_Area" localSheetId="3">'87 - Strojarske konstrukcije'!$A$1:$V$19</definedName>
    <definedName name="_xlnm.Print_Area" localSheetId="4">'88 - Obrada materijala'!$A$1:$V$17</definedName>
    <definedName name="_xlnm.Print_Area" localSheetId="5">'89 - Elektrotehnika'!$A$1:$X$15</definedName>
    <definedName name="_xlnm.Print_Area" localSheetId="6">'90 - Elektronika'!$A$1:$V$13</definedName>
    <definedName name="_xlnm.Print_Area" localSheetId="7">'91 - Robotika'!$A$1:$V$16</definedName>
    <definedName name="_xlnm.Print_Area" localSheetId="8">'92 - Fotografija (OŠ)'!$A$1:$Y$29</definedName>
    <definedName name="_xlnm.Print_Area" localSheetId="10">'93 - Robotsko spašavanje žrtve'!$A$1:$V$12</definedName>
    <definedName name="_xlnm.Print_Area" localSheetId="11">'94 - Radio orijentacija'!$A$1:$V$16</definedName>
    <definedName name="_xlnm.Print_Area" localSheetId="12">'95 - Raketno modelarstvo'!$A$1:$V$13</definedName>
    <definedName name="_xlnm.Print_Area" localSheetId="13">'96 - Zrakoplovno modelarstvo'!$A$1:$V$15</definedName>
  </definedNames>
  <calcPr fullCalcOnLoad="1"/>
</workbook>
</file>

<file path=xl/sharedStrings.xml><?xml version="1.0" encoding="utf-8"?>
<sst xmlns="http://schemas.openxmlformats.org/spreadsheetml/2006/main" count="16678" uniqueCount="1935">
  <si>
    <t>NILA13108</t>
  </si>
  <si>
    <t>FENIX</t>
  </si>
  <si>
    <t>7DMVM</t>
  </si>
  <si>
    <t>19-45-18</t>
  </si>
  <si>
    <t>21-36-15</t>
  </si>
  <si>
    <t>24-31-19</t>
  </si>
  <si>
    <t>11-38-18</t>
  </si>
  <si>
    <t>18-23-15</t>
  </si>
  <si>
    <t>VARAŽDINSKE ŽUPANIJE</t>
  </si>
  <si>
    <t>11-43-16</t>
  </si>
  <si>
    <t>TORBA</t>
  </si>
  <si>
    <t>18188MEDO</t>
  </si>
  <si>
    <t>27599MAMA</t>
  </si>
  <si>
    <t>109765YAMAHA</t>
  </si>
  <si>
    <t>15-48-19</t>
  </si>
  <si>
    <t>78246PANDAX</t>
  </si>
  <si>
    <t>20-45-18</t>
  </si>
  <si>
    <t>32105Kings</t>
  </si>
  <si>
    <t>17-46-17</t>
  </si>
  <si>
    <t>123456BROJ</t>
  </si>
  <si>
    <t>20-46-17</t>
  </si>
  <si>
    <t>MAČKA02129</t>
  </si>
  <si>
    <t>18-47-18</t>
  </si>
  <si>
    <t>11031AUTO</t>
  </si>
  <si>
    <t>13579METAL</t>
  </si>
  <si>
    <t>ROBOTIKA</t>
  </si>
  <si>
    <t>MAKETARSTVO I MODELARSTVO</t>
  </si>
  <si>
    <t>GRADITELJSTVO</t>
  </si>
  <si>
    <t>STROJARSKE KONSTRUKCIJE</t>
  </si>
  <si>
    <t>OBRADA MATERIJALA</t>
  </si>
  <si>
    <t>ELEKTROTEHNIKA</t>
  </si>
  <si>
    <t>ELEKTRONIKA</t>
  </si>
  <si>
    <t>ROBOTSKO SPAŠAVANJE ŽRTVE</t>
  </si>
  <si>
    <t>RADIO ORIJENTACIJA</t>
  </si>
  <si>
    <t>RAKETNO MODELARSTVO</t>
  </si>
  <si>
    <t>ZRAKOPLOVNO MODELARSTVO</t>
  </si>
  <si>
    <t>UKUPNI REZULTATI</t>
  </si>
  <si>
    <t>Kolak</t>
  </si>
  <si>
    <t>Kvezić</t>
  </si>
  <si>
    <t>66666ČMELLY</t>
  </si>
  <si>
    <t>19989LADNO</t>
  </si>
  <si>
    <t>51999PLAVA</t>
  </si>
  <si>
    <t>18223NATJECANJE</t>
  </si>
  <si>
    <t>23619SREĆA</t>
  </si>
  <si>
    <t>25365KIRA</t>
  </si>
  <si>
    <t>66666BARCA</t>
  </si>
  <si>
    <t>11122spužva</t>
  </si>
  <si>
    <t>77777BARCELONA</t>
  </si>
  <si>
    <t>20-21-14</t>
  </si>
  <si>
    <t>11122LIST</t>
  </si>
  <si>
    <t>18-39-18</t>
  </si>
  <si>
    <t>19104ARMANI</t>
  </si>
  <si>
    <t>55555MACAN</t>
  </si>
  <si>
    <t>12-43-14</t>
  </si>
  <si>
    <t>41998BOMBA</t>
  </si>
  <si>
    <t>22-47-18</t>
  </si>
  <si>
    <t>69143DARIA</t>
  </si>
  <si>
    <t>14-45-20</t>
  </si>
  <si>
    <t>16399NETKO</t>
  </si>
  <si>
    <t>14-36-18</t>
  </si>
  <si>
    <t>69696BARCA</t>
  </si>
  <si>
    <t>21-46-20</t>
  </si>
  <si>
    <t>00000OLOVKA</t>
  </si>
  <si>
    <t>25002DANI</t>
  </si>
  <si>
    <t>21-30-17</t>
  </si>
  <si>
    <t>55555LIST</t>
  </si>
  <si>
    <t>27-43-16</t>
  </si>
  <si>
    <t>12321OLOVKA</t>
  </si>
  <si>
    <t>67891LEONA</t>
  </si>
  <si>
    <t>10-42-16</t>
  </si>
  <si>
    <t>32110ŠUMA</t>
  </si>
  <si>
    <t>15-42-18</t>
  </si>
  <si>
    <t>55555SREĆA</t>
  </si>
  <si>
    <t>26-42-19</t>
  </si>
  <si>
    <t>14201FLOKI</t>
  </si>
  <si>
    <t>26-37-19</t>
  </si>
  <si>
    <t>12345SOVA</t>
  </si>
  <si>
    <t>19101PARADAJZ</t>
  </si>
  <si>
    <t>21-40-17</t>
  </si>
  <si>
    <t>83213STRIJELAC</t>
  </si>
  <si>
    <t>27-42-20</t>
  </si>
  <si>
    <t>87868MERKAT</t>
  </si>
  <si>
    <t>28-44-20</t>
  </si>
  <si>
    <t>12345PIKO</t>
  </si>
  <si>
    <t>16890TIGAR</t>
  </si>
  <si>
    <t>58136LINO</t>
  </si>
  <si>
    <t>17051BIEBS</t>
  </si>
  <si>
    <t>55555KARLA</t>
  </si>
  <si>
    <t>25-48-15</t>
  </si>
  <si>
    <t>12389MATA</t>
  </si>
  <si>
    <t>19-40-16</t>
  </si>
  <si>
    <t>05083GANDALF</t>
  </si>
  <si>
    <t>17-39-14</t>
  </si>
  <si>
    <t>34520SUNCE</t>
  </si>
  <si>
    <t>20-42-16</t>
  </si>
  <si>
    <t>13524VJEŽBA</t>
  </si>
  <si>
    <t>19-43-15</t>
  </si>
  <si>
    <t>23456MIKI</t>
  </si>
  <si>
    <t>15-31-13</t>
  </si>
  <si>
    <t>51524SREĆA</t>
  </si>
  <si>
    <t>26-38-16</t>
  </si>
  <si>
    <t>99999YORK</t>
  </si>
  <si>
    <t>28-44-15</t>
  </si>
  <si>
    <t>10121PTICA</t>
  </si>
  <si>
    <t>02002Sanja</t>
  </si>
  <si>
    <t>20-48-18</t>
  </si>
  <si>
    <t>45710vaga</t>
  </si>
  <si>
    <t>16-44-16</t>
  </si>
  <si>
    <t>23-25-10</t>
  </si>
  <si>
    <t>19999brusilica</t>
  </si>
  <si>
    <t>16-25-16</t>
  </si>
  <si>
    <t>BELIEBER54545</t>
  </si>
  <si>
    <t>18-27-15</t>
  </si>
  <si>
    <t>01110Voća</t>
  </si>
  <si>
    <t>11-42-18</t>
  </si>
  <si>
    <t>27999AVION</t>
  </si>
  <si>
    <t>26-43-20</t>
  </si>
  <si>
    <t>12543šaka</t>
  </si>
  <si>
    <t>28-46-18</t>
  </si>
  <si>
    <t>26189SUSED</t>
  </si>
  <si>
    <t>25-30-20</t>
  </si>
  <si>
    <t>11389ŠPANJOLSKA</t>
  </si>
  <si>
    <t>12345TEHNIKA</t>
  </si>
  <si>
    <t>21-41-10</t>
  </si>
  <si>
    <t>10185VENERA</t>
  </si>
  <si>
    <t>16-30-10</t>
  </si>
  <si>
    <t>22422TEHNO</t>
  </si>
  <si>
    <t>08961IZLAZ</t>
  </si>
  <si>
    <t>88888RIBA</t>
  </si>
  <si>
    <t>12-16-6</t>
  </si>
  <si>
    <t>19-41-7</t>
  </si>
  <si>
    <t>20-5-5</t>
  </si>
  <si>
    <t>11-31-14</t>
  </si>
  <si>
    <t>17-11-9</t>
  </si>
  <si>
    <t>23-11-9</t>
  </si>
  <si>
    <t>26-34-19</t>
  </si>
  <si>
    <t>12354TRAKTOR</t>
  </si>
  <si>
    <t>28-45-20</t>
  </si>
  <si>
    <t>12345TIGAR</t>
  </si>
  <si>
    <t>26-35-20</t>
  </si>
  <si>
    <t>11611ARG</t>
  </si>
  <si>
    <t>16-31-17</t>
  </si>
  <si>
    <t>36363PINCETA</t>
  </si>
  <si>
    <t>01999SREĆA</t>
  </si>
  <si>
    <t>14369LUTRA</t>
  </si>
  <si>
    <t>14-30-9</t>
  </si>
  <si>
    <t>13-36-5</t>
  </si>
  <si>
    <t>13-42-5</t>
  </si>
  <si>
    <t>10-30-5</t>
  </si>
  <si>
    <t>21-33-14</t>
  </si>
  <si>
    <t>14-43-15</t>
  </si>
  <si>
    <t>11-42-14</t>
  </si>
  <si>
    <t>12345JENDVATRIČETRIPET</t>
  </si>
  <si>
    <t>23-47-20</t>
  </si>
  <si>
    <t>12345ŠEST</t>
  </si>
  <si>
    <t>14-47-5</t>
  </si>
  <si>
    <t>12367ROBOT</t>
  </si>
  <si>
    <t>16-43-20</t>
  </si>
  <si>
    <t>56665VUCO</t>
  </si>
  <si>
    <t>57575MIDTOWN</t>
  </si>
  <si>
    <t>19-30-15</t>
  </si>
  <si>
    <t>55555ROBOTIKA</t>
  </si>
  <si>
    <t>13254ROBOT</t>
  </si>
  <si>
    <t>18-25-15</t>
  </si>
  <si>
    <t>26033MACAN</t>
  </si>
  <si>
    <t>51111MAJMUN</t>
  </si>
  <si>
    <t>15-33-15</t>
  </si>
  <si>
    <t>28060ROBOT</t>
  </si>
  <si>
    <t>21-25-15</t>
  </si>
  <si>
    <t>11111RUKOMET</t>
  </si>
  <si>
    <t>00009X</t>
  </si>
  <si>
    <t>24-38-20</t>
  </si>
  <si>
    <t>13231BENNY</t>
  </si>
  <si>
    <t>19-44-30, Stanko Toth, Fotoklub Varaždin</t>
  </si>
  <si>
    <t>38-30-30</t>
  </si>
  <si>
    <t>PEKAČ KRUMPIRA</t>
  </si>
  <si>
    <t>MLIN NA VODU</t>
  </si>
  <si>
    <t>36-28-28</t>
  </si>
  <si>
    <t>MLIN ZA KAŠU</t>
  </si>
  <si>
    <t>39-26-28</t>
  </si>
  <si>
    <t>JASLICE</t>
  </si>
  <si>
    <t>20-25-25</t>
  </si>
  <si>
    <t>STOPA</t>
  </si>
  <si>
    <t>30-25-25</t>
  </si>
  <si>
    <t>MAKETA PREŠE</t>
  </si>
  <si>
    <t>35-20-26</t>
  </si>
  <si>
    <t>ISPITIVAČ ELEKTORNIČKIH ELEMENATA</t>
  </si>
  <si>
    <t>39-30-30</t>
  </si>
  <si>
    <t>40-30-30</t>
  </si>
  <si>
    <t>LOGIČKI ANALIZATOR</t>
  </si>
  <si>
    <t>VREMENSKI PREKIDAČ</t>
  </si>
  <si>
    <t>USB AVR PROGRAMATOR</t>
  </si>
  <si>
    <t>35-30-30</t>
  </si>
  <si>
    <t>MJERAČ INDUKTIVITETA</t>
  </si>
  <si>
    <t>ALARM ZAMRZAVANJA</t>
  </si>
  <si>
    <t>30-30-30</t>
  </si>
  <si>
    <t>MJERENJE SVIJETLA S FOTOOTPOROM</t>
  </si>
  <si>
    <t>34-30-30</t>
  </si>
  <si>
    <t>10W LED DRIVER</t>
  </si>
  <si>
    <t>37-30-30</t>
  </si>
  <si>
    <t>ELEKTRONIČKA KOCKA BEZ BATERIJE</t>
  </si>
  <si>
    <t>32-30-30</t>
  </si>
  <si>
    <t>ŠtanjglIn</t>
  </si>
  <si>
    <t>10050tehnički</t>
  </si>
  <si>
    <t>77777labud</t>
  </si>
  <si>
    <t>21-47-16</t>
  </si>
  <si>
    <t>12345rukomet</t>
  </si>
  <si>
    <t>11-36-14</t>
  </si>
  <si>
    <t>12221neymar</t>
  </si>
  <si>
    <t>14-42-16</t>
  </si>
  <si>
    <t>65689majmun</t>
  </si>
  <si>
    <t>18-46-18</t>
  </si>
  <si>
    <t>13579broj</t>
  </si>
  <si>
    <t>25-43-19</t>
  </si>
  <si>
    <t>99999sunce</t>
  </si>
  <si>
    <t>16-44-17</t>
  </si>
  <si>
    <t>zumbulaga</t>
  </si>
  <si>
    <t>20-38-13</t>
  </si>
  <si>
    <t>17101olovka</t>
  </si>
  <si>
    <t>18-37-18</t>
  </si>
  <si>
    <t>54321gumica</t>
  </si>
  <si>
    <t>14-49-16</t>
  </si>
  <si>
    <t>12346noone</t>
  </si>
  <si>
    <t>22090sreća</t>
  </si>
  <si>
    <t>14110cener</t>
  </si>
  <si>
    <t>28-41-16</t>
  </si>
  <si>
    <t>10090tigar</t>
  </si>
  <si>
    <t>14-45-15</t>
  </si>
  <si>
    <t>12345lavanda</t>
  </si>
  <si>
    <t>23-41-15</t>
  </si>
  <si>
    <t>12006tehnički</t>
  </si>
  <si>
    <t>16-40-14</t>
  </si>
  <si>
    <t>54321zvijezda</t>
  </si>
  <si>
    <t>23-39-15</t>
  </si>
  <si>
    <t>15110visibaba</t>
  </si>
  <si>
    <t>sedam</t>
  </si>
  <si>
    <t>16-42-12</t>
  </si>
  <si>
    <t>09287teško</t>
  </si>
  <si>
    <t>25-50-18</t>
  </si>
  <si>
    <t>23080jagoda</t>
  </si>
  <si>
    <t>19-38-16</t>
  </si>
  <si>
    <t>18031abc</t>
  </si>
  <si>
    <t>19-48-15</t>
  </si>
  <si>
    <t>21345sunce</t>
  </si>
  <si>
    <t>28-41-20 Nikola Gmajnić DPTK</t>
  </si>
  <si>
    <t>15-25-15 Nikola Gmajnić DPTK</t>
  </si>
  <si>
    <t>REZULTATI 55. NATJECANJA MLADIH TEHNIČARA I 1. SMOTRA MLADIH PODUZETNIKA 2012./2013.</t>
  </si>
  <si>
    <t>FOTOGRAFIJA - OSNOVNA ŠKOLA</t>
  </si>
  <si>
    <t>FOTOGRAFIJA - SREDNJA ŠKOLA</t>
  </si>
  <si>
    <t>SMOTRA MLADIH PODUZETNIKA - OSNOVNA ŠKOLA</t>
  </si>
  <si>
    <t>SMOTRA MLADIH PODUZETNIKA - SREDNJA ŠKOLA</t>
  </si>
  <si>
    <t>23-44-18</t>
  </si>
  <si>
    <t>19-26-15</t>
  </si>
  <si>
    <t>23-50-16,Melanija Struški, Radioklub Ludbreg</t>
  </si>
  <si>
    <t>17-36-16, Melanija Struški, Radioklub Ludbreg</t>
  </si>
  <si>
    <t>23-22-8, Melanija Struški, Radioklub Ludbreg</t>
  </si>
  <si>
    <t>Elektrostrojarska škola - Varaždin</t>
  </si>
  <si>
    <t>Gaudeamus, prva privatna srednja škola u Osijeku s pravom javnosti</t>
  </si>
  <si>
    <t>Geodetska tehnička škola - Zagreb</t>
  </si>
  <si>
    <t>Gimnazija A.G.Matoša - Đakovo</t>
  </si>
  <si>
    <t>Gimnazija Bernardina Frankopana</t>
  </si>
  <si>
    <t>Gimnazija Dr. Ivana Kranjčeva Đurđevac</t>
  </si>
  <si>
    <t>Gimnazija Eugena Kumičića - Opatija</t>
  </si>
  <si>
    <t>Gimnazija Ivana Zakmardija Dijankovečkoga - Križevci</t>
  </si>
  <si>
    <t>Gimnazija Nova Gradiška</t>
  </si>
  <si>
    <t>Gimnazija Županja</t>
  </si>
  <si>
    <t>Glazbena škola Fortunat Pintarića</t>
  </si>
  <si>
    <t>Glazbena škola Franje Kuhača - Osijek</t>
  </si>
  <si>
    <t>Glazbena škola Požega</t>
  </si>
  <si>
    <t xml:space="preserve">Glazbena škola Vatroslava Lisinskog - Bjelovar </t>
  </si>
  <si>
    <t>Graditeljska škola - Čakovec</t>
  </si>
  <si>
    <t>I. osnovna škola - Bjelovar</t>
  </si>
  <si>
    <t>I. osnovna škola - Varaždin</t>
  </si>
  <si>
    <t>II. gimnazija - Osijek</t>
  </si>
  <si>
    <t>II. osnovna škola - Bjelovar</t>
  </si>
  <si>
    <t>II. osnovna škola - Varaždin</t>
  </si>
  <si>
    <t>II. osnovna škola - Vrbovec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</si>
  <si>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</si>
  <si>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</si>
  <si>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</si>
  <si>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</si>
  <si>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</si>
  <si>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</si>
  <si>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</si>
  <si>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</si>
  <si>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</si>
  <si>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</si>
  <si>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</si>
  <si>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</si>
  <si>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</si>
  <si>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</si>
  <si>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</si>
  <si>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</si>
  <si>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</si>
  <si>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</si>
  <si>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</si>
  <si>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</si>
  <si>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</si>
  <si>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</si>
  <si>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</si>
  <si>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</si>
  <si>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</si>
  <si>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</si>
  <si>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</si>
  <si>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</si>
  <si>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</si>
  <si>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</si>
  <si>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</si>
  <si>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</si>
  <si>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</si>
  <si>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</si>
  <si>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</si>
  <si>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</si>
  <si>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</si>
  <si>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</si>
  <si>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</si>
  <si>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</si>
  <si>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Krešo</t>
  </si>
  <si>
    <t>Puškadija</t>
  </si>
  <si>
    <t>Novi Marof</t>
  </si>
  <si>
    <t>Varaždinka</t>
  </si>
  <si>
    <t>87795426347</t>
  </si>
  <si>
    <t>Benjak</t>
  </si>
  <si>
    <t>Karolina</t>
  </si>
  <si>
    <t>54867951170</t>
  </si>
  <si>
    <t>Doris</t>
  </si>
  <si>
    <t>Trubelja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</si>
  <si>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</si>
  <si>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</si>
  <si>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</si>
  <si>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</si>
  <si>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</si>
  <si>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</si>
  <si>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</si>
  <si>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</si>
  <si>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</si>
  <si>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</si>
  <si>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</si>
  <si>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</si>
  <si>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</si>
  <si>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</si>
  <si>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</si>
  <si>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</si>
  <si>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</si>
  <si>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</si>
  <si>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</si>
  <si>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</si>
  <si>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</si>
  <si>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</si>
  <si>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</si>
  <si>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</si>
  <si>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</si>
  <si>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</si>
  <si>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</si>
  <si>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</si>
  <si>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</si>
  <si>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</si>
  <si>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</si>
  <si>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</si>
  <si>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</si>
  <si>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</si>
  <si>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</si>
  <si>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</si>
  <si>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</si>
  <si>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</si>
  <si>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</si>
  <si>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</si>
  <si>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</si>
  <si>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</si>
  <si>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</si>
  <si>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</si>
  <si>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</si>
  <si>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</si>
  <si>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</si>
  <si>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</si>
  <si>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</si>
  <si>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</si>
  <si>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</si>
  <si>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</si>
  <si>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</si>
  <si>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</si>
  <si>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</si>
  <si>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</si>
  <si>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</si>
  <si>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</si>
  <si>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</si>
  <si>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</si>
  <si>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</si>
  <si>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</si>
  <si>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</si>
  <si>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</si>
  <si>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</si>
  <si>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</si>
  <si>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</si>
  <si>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</si>
  <si>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</si>
  <si>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</si>
  <si>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</si>
  <si>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</si>
  <si>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</si>
  <si>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</si>
  <si>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</si>
  <si>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</si>
  <si>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</si>
  <si>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</si>
  <si>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</si>
  <si>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</si>
  <si>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</si>
  <si>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</si>
  <si>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</si>
  <si>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</si>
  <si>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</si>
  <si>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</si>
  <si>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</si>
  <si>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</si>
  <si>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</si>
  <si>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</si>
  <si>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</si>
  <si>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</si>
  <si>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</si>
  <si>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</si>
  <si>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</si>
  <si>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</si>
  <si>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</si>
  <si>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</si>
  <si>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</si>
  <si>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</si>
  <si>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</si>
  <si>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</si>
  <si>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</si>
  <si>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</si>
  <si>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</si>
  <si>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</si>
  <si>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</si>
  <si>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</si>
  <si>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</si>
  <si>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</si>
  <si>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</si>
  <si>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</si>
  <si>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</si>
  <si>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</si>
  <si>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</si>
  <si>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</si>
  <si>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</si>
  <si>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</si>
  <si>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</si>
  <si>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</si>
  <si>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</si>
  <si>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</si>
  <si>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</si>
  <si>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</si>
  <si>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</si>
  <si>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</si>
  <si>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</si>
  <si>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</si>
  <si>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</si>
  <si>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</si>
  <si>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</si>
  <si>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</si>
  <si>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</si>
  <si>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</si>
  <si>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</si>
  <si>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</si>
  <si>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</si>
  <si>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</si>
  <si>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</si>
  <si>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</si>
  <si>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</si>
  <si>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</si>
  <si>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</si>
  <si>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</si>
  <si>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</si>
  <si>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</si>
  <si>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</si>
  <si>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</si>
  <si>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</si>
  <si>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</si>
  <si>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</si>
  <si>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</si>
  <si>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</si>
  <si>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</si>
  <si>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</si>
  <si>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</si>
  <si>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25-39-18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</si>
  <si>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</si>
  <si>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</si>
  <si>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</si>
  <si>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</si>
  <si>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</si>
  <si>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</si>
  <si>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</si>
  <si>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</si>
  <si>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</si>
  <si>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</si>
  <si>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</si>
  <si>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</si>
  <si>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</si>
  <si>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</si>
  <si>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Breznički Hum</t>
  </si>
  <si>
    <t>OŠ Brezovica</t>
  </si>
  <si>
    <t>OŠ Brod Moravice</t>
  </si>
  <si>
    <t>OŠ Bršadin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</si>
  <si>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</si>
  <si>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</si>
  <si>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</si>
  <si>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</si>
  <si>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</si>
  <si>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</si>
  <si>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</si>
  <si>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</si>
  <si>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</si>
  <si>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</si>
  <si>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</si>
  <si>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</si>
  <si>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</si>
  <si>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</si>
  <si>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</si>
  <si>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</si>
  <si>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</si>
  <si>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</si>
  <si>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</si>
  <si>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</si>
  <si>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</si>
  <si>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Šagi</t>
  </si>
  <si>
    <t>8-41-15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</si>
  <si>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</si>
  <si>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</si>
  <si>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</si>
  <si>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</si>
  <si>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</si>
  <si>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</si>
  <si>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</si>
  <si>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</si>
  <si>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</si>
  <si>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</si>
  <si>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</si>
  <si>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</si>
  <si>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</si>
  <si>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</si>
  <si>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</si>
  <si>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</si>
  <si>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</si>
  <si>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</si>
  <si>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</si>
  <si>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</si>
  <si>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</si>
  <si>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</si>
  <si>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</si>
  <si>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</si>
  <si>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</si>
  <si>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</si>
  <si>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</si>
  <si>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Franjo Tuđman - Beli Manastir</t>
  </si>
  <si>
    <t>OŠ Dr. Franjo Tuđman - Šarengrad</t>
  </si>
  <si>
    <t>OŠ Dr. Ivana Novaka Macinec</t>
  </si>
  <si>
    <t>OŠ Dr. Josipa Pančića Bribir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</si>
  <si>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</si>
  <si>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</si>
  <si>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</si>
  <si>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</si>
  <si>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</si>
  <si>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</si>
  <si>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Dragutin Tadijanović</t>
  </si>
  <si>
    <t>OŠ Dragutina Domjanića - Sveti Ivan Zelina</t>
  </si>
  <si>
    <t>OŠ Dragutina Kušlana</t>
  </si>
  <si>
    <t>OŠ Dragutina Tadijanovića - Petrinja</t>
  </si>
  <si>
    <t>OŠ Dragutina Tadijanovića - Vukovar</t>
  </si>
  <si>
    <t>OŠ Draškovec</t>
  </si>
  <si>
    <t>OŠ Draž</t>
  </si>
  <si>
    <t>OŠ Dugopolje</t>
  </si>
  <si>
    <t>OŠ Đakovački Selci</t>
  </si>
  <si>
    <t>OŠ Đure Deželića - Ivanić Grad</t>
  </si>
  <si>
    <t>OŠ Đurmanec</t>
  </si>
  <si>
    <t>OŠ Đuro Ester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</si>
  <si>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</si>
  <si>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</si>
  <si>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</si>
  <si>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</si>
  <si>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</si>
  <si>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</si>
  <si>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</si>
  <si>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</si>
  <si>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</si>
  <si>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Bernardina Tome Leakovića</t>
  </si>
  <si>
    <t>OŠ Fra Kaje Adžića - Pleternica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</si>
  <si>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</si>
  <si>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</si>
  <si>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</si>
  <si>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</si>
  <si>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</si>
  <si>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</si>
  <si>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</si>
  <si>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</si>
  <si>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</si>
  <si>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</si>
  <si>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</si>
  <si>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</si>
  <si>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</si>
  <si>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</si>
  <si>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</si>
  <si>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</si>
  <si>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</si>
  <si>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</si>
  <si>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</si>
  <si>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</si>
  <si>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</si>
  <si>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</si>
  <si>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</si>
  <si>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</si>
  <si>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</si>
  <si>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</si>
  <si>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</si>
  <si>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</si>
  <si>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</si>
  <si>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</si>
  <si>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</si>
  <si>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</si>
  <si>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</si>
  <si>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</si>
  <si>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</si>
  <si>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</si>
  <si>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</si>
  <si>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</si>
  <si>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</si>
  <si>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</si>
  <si>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</si>
  <si>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</si>
  <si>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</si>
  <si>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</si>
  <si>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</si>
  <si>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</si>
  <si>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</si>
  <si>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</si>
  <si>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</si>
  <si>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</si>
  <si>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</si>
  <si>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</si>
  <si>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</si>
  <si>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</si>
  <si>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</si>
  <si>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</si>
  <si>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</si>
  <si>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</si>
  <si>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</si>
  <si>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</si>
  <si>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</si>
  <si>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</si>
  <si>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</si>
  <si>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</si>
  <si>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</si>
  <si>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</si>
  <si>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</si>
  <si>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</si>
  <si>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</si>
  <si>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</si>
  <si>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</si>
  <si>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</si>
  <si>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</si>
  <si>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</si>
  <si>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</si>
  <si>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</si>
  <si>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</si>
  <si>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</si>
  <si>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</si>
  <si>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</si>
  <si>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</si>
  <si>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</si>
  <si>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</si>
  <si>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</si>
  <si>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</si>
  <si>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</si>
  <si>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</si>
  <si>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</si>
  <si>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</si>
  <si>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</si>
  <si>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</si>
  <si>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</si>
  <si>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</si>
  <si>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</si>
  <si>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</si>
  <si>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</si>
  <si>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</si>
  <si>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</si>
  <si>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</si>
  <si>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</si>
  <si>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</si>
  <si>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</si>
  <si>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Radovan</t>
  </si>
  <si>
    <t>OŠ Ivane Brlić-Mažuranić - Koška</t>
  </si>
  <si>
    <t>OŠ Ivane Brlić-Mažuranić - Ogulin</t>
  </si>
  <si>
    <t>OŠ Ivane Brlić-Mažuranić - Orahovica</t>
  </si>
  <si>
    <t>Anđelka</t>
  </si>
  <si>
    <t>Barlek</t>
  </si>
  <si>
    <t>Breški</t>
  </si>
  <si>
    <t>Stančić</t>
  </si>
  <si>
    <t>Draženka</t>
  </si>
  <si>
    <t>Balek</t>
  </si>
  <si>
    <t>Capek</t>
  </si>
  <si>
    <t>Vujmilović</t>
  </si>
  <si>
    <t>Žunar</t>
  </si>
  <si>
    <t>Ščuric</t>
  </si>
  <si>
    <t>Maloić</t>
  </si>
  <si>
    <t>Ernest</t>
  </si>
  <si>
    <t>Fani</t>
  </si>
  <si>
    <t>Hodalj</t>
  </si>
  <si>
    <t>Rudnički</t>
  </si>
  <si>
    <t>Simona</t>
  </si>
  <si>
    <t>Svetec</t>
  </si>
  <si>
    <t>Ernoić</t>
  </si>
  <si>
    <t>Videc</t>
  </si>
  <si>
    <t>Benyamin</t>
  </si>
  <si>
    <t>Taourirt</t>
  </si>
  <si>
    <t>Lovasić</t>
  </si>
  <si>
    <t>Hercog</t>
  </si>
  <si>
    <t>Vrbanec</t>
  </si>
  <si>
    <t>Korina</t>
  </si>
  <si>
    <t>Šincek</t>
  </si>
  <si>
    <t>Božić</t>
  </si>
  <si>
    <t>Korša</t>
  </si>
  <si>
    <t>Klen</t>
  </si>
  <si>
    <t>Prekrit</t>
  </si>
  <si>
    <t>Ivanec</t>
  </si>
  <si>
    <t>Čalinec</t>
  </si>
  <si>
    <t>07879044210</t>
  </si>
  <si>
    <t>04652810983</t>
  </si>
  <si>
    <t>01215327708</t>
  </si>
  <si>
    <t>05529879229</t>
  </si>
  <si>
    <t>05608544220</t>
  </si>
  <si>
    <t>01534880985</t>
  </si>
  <si>
    <t>07981804023</t>
  </si>
  <si>
    <t>03506706394</t>
  </si>
  <si>
    <t>00825956552</t>
  </si>
  <si>
    <t>07361816205</t>
  </si>
  <si>
    <t>Cuklin</t>
  </si>
  <si>
    <t>14-30-15</t>
  </si>
  <si>
    <t>24-46-19</t>
  </si>
  <si>
    <t>25-39-19</t>
  </si>
  <si>
    <t>21-44-20</t>
  </si>
  <si>
    <t>18-45-19</t>
  </si>
  <si>
    <t>17-38-18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</si>
  <si>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</si>
  <si>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</si>
  <si>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</si>
  <si>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</si>
  <si>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</si>
  <si>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</si>
  <si>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</si>
  <si>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</si>
  <si>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</si>
  <si>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</si>
  <si>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</si>
  <si>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</si>
  <si>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</si>
  <si>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</si>
  <si>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</si>
  <si>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</si>
  <si>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</si>
  <si>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</si>
  <si>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</si>
  <si>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</si>
  <si>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</si>
  <si>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</si>
  <si>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</si>
  <si>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</si>
  <si>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</si>
  <si>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</si>
  <si>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</si>
  <si>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</si>
  <si>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</si>
  <si>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</si>
  <si>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</si>
  <si>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</si>
  <si>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</si>
  <si>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</si>
  <si>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</si>
  <si>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</si>
  <si>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</si>
  <si>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</si>
  <si>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</si>
  <si>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</si>
  <si>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</si>
  <si>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</si>
  <si>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</si>
  <si>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</si>
  <si>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</si>
  <si>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</si>
  <si>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</si>
  <si>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</si>
  <si>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</si>
  <si>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</si>
  <si>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</si>
  <si>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</si>
  <si>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</si>
  <si>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</si>
  <si>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</si>
  <si>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</si>
  <si>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</si>
  <si>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</si>
  <si>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</si>
  <si>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</si>
  <si>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</si>
  <si>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</si>
  <si>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</si>
  <si>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</si>
  <si>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</si>
  <si>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</si>
  <si>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</si>
  <si>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</si>
  <si>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</si>
  <si>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</si>
  <si>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</si>
  <si>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</si>
  <si>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</si>
  <si>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</si>
  <si>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</si>
  <si>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</si>
  <si>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</si>
  <si>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</si>
  <si>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</si>
  <si>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</si>
  <si>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</si>
  <si>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</si>
  <si>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</si>
  <si>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</si>
  <si>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</si>
  <si>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</si>
  <si>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</si>
  <si>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</si>
  <si>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</si>
  <si>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</si>
  <si>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</si>
  <si>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</si>
  <si>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</si>
  <si>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</si>
  <si>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</si>
  <si>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</si>
  <si>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</si>
  <si>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</si>
  <si>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</si>
  <si>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</si>
  <si>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</si>
  <si>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</si>
  <si>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</si>
  <si>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</si>
  <si>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</si>
  <si>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</si>
  <si>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</si>
  <si>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</si>
  <si>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</si>
  <si>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</si>
  <si>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</si>
  <si>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</si>
  <si>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</si>
  <si>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</si>
  <si>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</si>
  <si>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</si>
  <si>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</si>
  <si>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</si>
  <si>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</si>
  <si>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</si>
  <si>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</si>
  <si>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</si>
  <si>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</si>
  <si>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</si>
  <si>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</si>
  <si>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</si>
  <si>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</si>
  <si>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</si>
  <si>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</si>
  <si>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</si>
  <si>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</si>
  <si>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</si>
  <si>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</si>
  <si>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</si>
  <si>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</si>
  <si>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</si>
  <si>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</si>
  <si>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</si>
  <si>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</si>
  <si>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</si>
  <si>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</si>
  <si>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</si>
  <si>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</si>
  <si>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</si>
  <si>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</si>
  <si>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</si>
  <si>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</si>
  <si>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</si>
  <si>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</si>
  <si>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</si>
  <si>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</si>
  <si>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</si>
  <si>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</si>
  <si>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</si>
  <si>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</si>
  <si>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</si>
  <si>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</si>
  <si>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</si>
  <si>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</si>
  <si>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</si>
  <si>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</si>
  <si>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</si>
  <si>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</si>
  <si>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</si>
  <si>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</si>
  <si>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</si>
  <si>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</si>
  <si>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</si>
  <si>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</si>
  <si>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</si>
  <si>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</si>
  <si>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</si>
  <si>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</si>
  <si>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</si>
  <si>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</si>
  <si>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</si>
  <si>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26-44-20</t>
  </si>
  <si>
    <t>20-42-20</t>
  </si>
  <si>
    <t>20-40-17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</si>
  <si>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</si>
  <si>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</si>
  <si>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</si>
  <si>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</si>
  <si>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</si>
  <si>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</si>
  <si>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</si>
  <si>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</si>
  <si>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</si>
  <si>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</si>
  <si>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</si>
  <si>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</si>
  <si>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</si>
  <si>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</si>
  <si>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</si>
  <si>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</si>
  <si>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</si>
  <si>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</si>
  <si>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</si>
  <si>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</si>
  <si>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</si>
  <si>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</si>
  <si>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</si>
  <si>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</si>
  <si>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</si>
  <si>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</si>
  <si>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</si>
  <si>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</si>
  <si>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</si>
  <si>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</si>
  <si>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</si>
  <si>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</si>
  <si>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</si>
  <si>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</si>
  <si>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</si>
  <si>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</si>
  <si>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</si>
  <si>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</si>
  <si>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</si>
  <si>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</si>
  <si>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</si>
  <si>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</si>
  <si>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</si>
  <si>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</si>
  <si>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</si>
  <si>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</si>
  <si>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</si>
  <si>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</si>
  <si>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</si>
  <si>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</si>
  <si>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</si>
  <si>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</si>
  <si>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</si>
  <si>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</si>
  <si>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</si>
  <si>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</si>
  <si>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</si>
  <si>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</si>
  <si>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</si>
  <si>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</si>
  <si>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</si>
  <si>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</si>
  <si>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</si>
  <si>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</si>
  <si>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</si>
  <si>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</si>
  <si>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</si>
  <si>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</si>
  <si>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</si>
  <si>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</si>
  <si>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</si>
  <si>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</si>
  <si>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</si>
  <si>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</si>
  <si>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</si>
  <si>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</si>
  <si>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</si>
  <si>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</si>
  <si>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</si>
  <si>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</si>
  <si>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</si>
  <si>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</si>
  <si>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</si>
  <si>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</si>
  <si>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</si>
  <si>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</si>
  <si>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</si>
  <si>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</si>
  <si>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</si>
  <si>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</si>
  <si>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</si>
  <si>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</si>
  <si>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</si>
  <si>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</si>
  <si>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</si>
  <si>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</si>
  <si>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</si>
  <si>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</si>
  <si>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</si>
  <si>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</si>
  <si>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</si>
  <si>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</si>
  <si>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</si>
  <si>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</si>
  <si>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</si>
  <si>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</si>
  <si>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</si>
  <si>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</si>
  <si>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</si>
  <si>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</si>
  <si>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</si>
  <si>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</si>
  <si>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</si>
  <si>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</si>
  <si>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</si>
  <si>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</si>
  <si>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</si>
  <si>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</si>
  <si>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</si>
  <si>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</si>
  <si>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</si>
  <si>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</si>
  <si>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</si>
  <si>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</si>
  <si>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</si>
  <si>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</si>
  <si>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</si>
  <si>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</si>
  <si>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</si>
  <si>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</si>
  <si>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</si>
  <si>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</si>
  <si>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</si>
  <si>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</si>
  <si>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</si>
  <si>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</si>
  <si>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</si>
  <si>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</si>
  <si>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19-40-18</t>
  </si>
  <si>
    <t>18-45-18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</si>
  <si>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</si>
  <si>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</si>
  <si>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</si>
  <si>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</si>
  <si>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</si>
  <si>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</si>
  <si>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</si>
  <si>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</si>
  <si>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</si>
  <si>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</si>
  <si>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</si>
  <si>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</si>
  <si>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</si>
  <si>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</si>
  <si>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</si>
  <si>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</si>
  <si>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</si>
  <si>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</si>
  <si>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</si>
  <si>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</si>
  <si>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</si>
  <si>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</si>
  <si>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</si>
  <si>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</si>
  <si>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</si>
  <si>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</si>
  <si>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</si>
  <si>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</si>
  <si>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</si>
  <si>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</si>
  <si>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</si>
  <si>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</si>
  <si>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</si>
  <si>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</si>
  <si>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</si>
  <si>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</si>
  <si>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</si>
  <si>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</si>
  <si>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</si>
  <si>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</si>
  <si>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</si>
  <si>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</si>
  <si>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</si>
  <si>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</si>
  <si>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</si>
  <si>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</si>
  <si>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</si>
  <si>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</si>
  <si>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</si>
  <si>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</si>
  <si>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</si>
  <si>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</si>
  <si>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</si>
  <si>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</si>
  <si>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</si>
  <si>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</si>
  <si>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</si>
  <si>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</si>
  <si>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</si>
  <si>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</si>
  <si>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</si>
  <si>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</si>
  <si>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</si>
  <si>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</si>
  <si>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</si>
  <si>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</si>
  <si>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</si>
  <si>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</si>
  <si>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</si>
  <si>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</si>
  <si>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</si>
  <si>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</si>
  <si>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</si>
  <si>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</si>
  <si>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</si>
  <si>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</si>
  <si>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</si>
  <si>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</si>
  <si>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</si>
  <si>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</si>
  <si>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</si>
  <si>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</si>
  <si>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</si>
  <si>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</si>
  <si>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</si>
  <si>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</si>
  <si>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</si>
  <si>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</si>
  <si>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</si>
  <si>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</si>
  <si>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</si>
  <si>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</si>
  <si>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</si>
  <si>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</si>
  <si>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</si>
  <si>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</si>
  <si>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</si>
  <si>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</si>
  <si>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</si>
  <si>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</si>
  <si>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</si>
  <si>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</si>
  <si>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</si>
  <si>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</si>
  <si>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</si>
  <si>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</si>
  <si>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</si>
  <si>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</si>
  <si>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</si>
  <si>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</si>
  <si>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</si>
  <si>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</si>
  <si>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</si>
  <si>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</si>
  <si>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</si>
  <si>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</si>
  <si>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</si>
  <si>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</si>
  <si>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</si>
  <si>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</si>
  <si>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</si>
  <si>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</si>
  <si>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</si>
  <si>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</si>
  <si>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</si>
  <si>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</si>
  <si>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</si>
  <si>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</si>
  <si>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</si>
  <si>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</si>
  <si>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</si>
  <si>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</si>
  <si>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</si>
  <si>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</si>
  <si>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</si>
  <si>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</si>
  <si>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</si>
  <si>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</si>
  <si>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</si>
  <si>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</si>
  <si>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</si>
  <si>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</si>
  <si>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</si>
  <si>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</si>
  <si>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</si>
  <si>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</si>
  <si>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</si>
  <si>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</si>
  <si>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</si>
  <si>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</si>
  <si>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</si>
  <si>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</si>
  <si>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</si>
  <si>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</si>
  <si>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</si>
  <si>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</si>
  <si>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</si>
  <si>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Slavko</t>
  </si>
  <si>
    <t>Bunić</t>
  </si>
  <si>
    <t>Violeta</t>
  </si>
  <si>
    <t>Oreški</t>
  </si>
  <si>
    <t>Lana</t>
  </si>
  <si>
    <t>Alen</t>
  </si>
  <si>
    <t>Karlo</t>
  </si>
  <si>
    <t>Tamara</t>
  </si>
  <si>
    <t>Divjak</t>
  </si>
  <si>
    <t>Ivana</t>
  </si>
  <si>
    <t>Mladić</t>
  </si>
  <si>
    <t>Rajo</t>
  </si>
  <si>
    <t>Jeftić</t>
  </si>
  <si>
    <t>Turčin</t>
  </si>
  <si>
    <t>Kolarić</t>
  </si>
  <si>
    <t xml:space="preserve">Matej </t>
  </si>
  <si>
    <t>Horvat</t>
  </si>
  <si>
    <t>Damjan</t>
  </si>
  <si>
    <t>Ivanjko</t>
  </si>
  <si>
    <t>Tomislav</t>
  </si>
  <si>
    <t>Dominik</t>
  </si>
  <si>
    <t xml:space="preserve">Marinela </t>
  </si>
  <si>
    <t xml:space="preserve">Filip </t>
  </si>
  <si>
    <t>Marin</t>
  </si>
  <si>
    <t>Kuzminski</t>
  </si>
  <si>
    <t>Ivica</t>
  </si>
  <si>
    <t>Varaždin</t>
  </si>
  <si>
    <t>Robert</t>
  </si>
  <si>
    <t>Špralja</t>
  </si>
  <si>
    <t>Ivan</t>
  </si>
  <si>
    <t>Koščec</t>
  </si>
  <si>
    <t>25-50-20</t>
  </si>
  <si>
    <t>Leo</t>
  </si>
  <si>
    <t>Pešut</t>
  </si>
  <si>
    <t>Preložiček</t>
  </si>
  <si>
    <t xml:space="preserve">Vilim </t>
  </si>
  <si>
    <t>Pagon</t>
  </si>
  <si>
    <t>Jura</t>
  </si>
  <si>
    <t>Bobić</t>
  </si>
  <si>
    <t>Fran</t>
  </si>
  <si>
    <t>Bijelić</t>
  </si>
  <si>
    <t>17-50-20</t>
  </si>
  <si>
    <t>Sara</t>
  </si>
  <si>
    <t>Bedeniković</t>
  </si>
  <si>
    <t>Dino</t>
  </si>
  <si>
    <t xml:space="preserve">Angela </t>
  </si>
  <si>
    <t>Mišak</t>
  </si>
  <si>
    <t>24-50-20</t>
  </si>
  <si>
    <t>Lovro</t>
  </si>
  <si>
    <t>Matej</t>
  </si>
  <si>
    <t>Kos</t>
  </si>
  <si>
    <t>Ana</t>
  </si>
  <si>
    <t>Šestak</t>
  </si>
  <si>
    <t>Grđan</t>
  </si>
  <si>
    <t>Patrik</t>
  </si>
  <si>
    <t>Labaš</t>
  </si>
  <si>
    <t>Darko</t>
  </si>
  <si>
    <t>Vugrinec</t>
  </si>
  <si>
    <t>20-35-20</t>
  </si>
  <si>
    <t>Posavec</t>
  </si>
  <si>
    <t>Antonija</t>
  </si>
  <si>
    <t>Klenovnik</t>
  </si>
  <si>
    <t>Filip</t>
  </si>
  <si>
    <t>Matijević</t>
  </si>
  <si>
    <t>Đurđa</t>
  </si>
  <si>
    <t>Kladić</t>
  </si>
  <si>
    <t>Ludbreg</t>
  </si>
  <si>
    <t>Marta</t>
  </si>
  <si>
    <t>Vincetić</t>
  </si>
  <si>
    <t>Mihin</t>
  </si>
  <si>
    <t>Karla</t>
  </si>
  <si>
    <t>Lucija</t>
  </si>
  <si>
    <t>Stanko</t>
  </si>
  <si>
    <t>Josipa</t>
  </si>
  <si>
    <t>Mateja</t>
  </si>
  <si>
    <t>Stunjek</t>
  </si>
  <si>
    <t>Lorena</t>
  </si>
  <si>
    <t>Šimunić</t>
  </si>
  <si>
    <t>Paula</t>
  </si>
  <si>
    <t>Knapić</t>
  </si>
  <si>
    <t>Anja</t>
  </si>
  <si>
    <t>Pokos</t>
  </si>
  <si>
    <t>Hrupek</t>
  </si>
  <si>
    <t>Domin</t>
  </si>
  <si>
    <t>Jurišić</t>
  </si>
  <si>
    <t>Trnovec</t>
  </si>
  <si>
    <t>Teo</t>
  </si>
  <si>
    <t>Novosel</t>
  </si>
  <si>
    <t>Katja</t>
  </si>
  <si>
    <t>Špiranec</t>
  </si>
  <si>
    <t>19-45-20</t>
  </si>
  <si>
    <t>Luka</t>
  </si>
  <si>
    <t>Budeš</t>
  </si>
  <si>
    <t>Helena</t>
  </si>
  <si>
    <t>Jerešić</t>
  </si>
  <si>
    <t>Nikola</t>
  </si>
  <si>
    <t>Mlakar</t>
  </si>
  <si>
    <t>Jurica</t>
  </si>
  <si>
    <t>Dora</t>
  </si>
  <si>
    <t>Kermek</t>
  </si>
  <si>
    <t>Martinec</t>
  </si>
  <si>
    <t>Karlović</t>
  </si>
  <si>
    <t>Katarina</t>
  </si>
  <si>
    <t>Tia</t>
  </si>
  <si>
    <t>Vrček</t>
  </si>
  <si>
    <t>Maja</t>
  </si>
  <si>
    <t>Matija</t>
  </si>
  <si>
    <t>Težački</t>
  </si>
  <si>
    <t>Donji Kučan</t>
  </si>
  <si>
    <t>Petra</t>
  </si>
  <si>
    <t>Benček</t>
  </si>
  <si>
    <t>Tea</t>
  </si>
  <si>
    <t>Straga</t>
  </si>
  <si>
    <t>Pudmej</t>
  </si>
  <si>
    <t>Mario</t>
  </si>
  <si>
    <t>Cvetković</t>
  </si>
  <si>
    <t>Košutić</t>
  </si>
  <si>
    <t>Habajec</t>
  </si>
  <si>
    <t xml:space="preserve">Stjepan </t>
  </si>
  <si>
    <t>Androlić</t>
  </si>
  <si>
    <t>FKVŽD</t>
  </si>
  <si>
    <t>Nika</t>
  </si>
  <si>
    <t>Šimunec</t>
  </si>
  <si>
    <t xml:space="preserve">Ines </t>
  </si>
  <si>
    <t>Brckan</t>
  </si>
  <si>
    <t>Kiš</t>
  </si>
  <si>
    <t>Ena</t>
  </si>
  <si>
    <t>Krebelj</t>
  </si>
  <si>
    <t>Lalić</t>
  </si>
  <si>
    <t>Vedrana</t>
  </si>
  <si>
    <t xml:space="preserve">Stanko </t>
  </si>
  <si>
    <t>Toth</t>
  </si>
  <si>
    <t>Copak</t>
  </si>
  <si>
    <t>Kristina</t>
  </si>
  <si>
    <t>Špoljar Petrović</t>
  </si>
  <si>
    <t>Krunoslav</t>
  </si>
  <si>
    <t>Brlek</t>
  </si>
  <si>
    <t>Stjepan</t>
  </si>
  <si>
    <t>Sebastijan</t>
  </si>
  <si>
    <t>Vincek</t>
  </si>
  <si>
    <t>Josip</t>
  </si>
  <si>
    <t>Fluksek</t>
  </si>
  <si>
    <t>Petra Magdalena</t>
  </si>
  <si>
    <t>Đunđek</t>
  </si>
  <si>
    <t>Ratkaj</t>
  </si>
  <si>
    <t>Kozulić</t>
  </si>
  <si>
    <t>IVANEC</t>
  </si>
  <si>
    <t>Jovanović</t>
  </si>
  <si>
    <t>Nataša</t>
  </si>
  <si>
    <t>Vađon</t>
  </si>
  <si>
    <t>Dorian</t>
  </si>
  <si>
    <t>Magdalenić</t>
  </si>
  <si>
    <t>Viktor</t>
  </si>
  <si>
    <t>Copan</t>
  </si>
  <si>
    <t>Belović</t>
  </si>
  <si>
    <t>Šemovec</t>
  </si>
  <si>
    <t>Puček</t>
  </si>
  <si>
    <t>Lacković</t>
  </si>
  <si>
    <t>Tužno</t>
  </si>
  <si>
    <t>Plantak</t>
  </si>
  <si>
    <t>Paola</t>
  </si>
  <si>
    <t>Majer</t>
  </si>
  <si>
    <t>Snijezana</t>
  </si>
  <si>
    <t>Spudić</t>
  </si>
  <si>
    <t>Vinica</t>
  </si>
  <si>
    <t>Lazar</t>
  </si>
  <si>
    <t>Sanja</t>
  </si>
  <si>
    <t>Žiher</t>
  </si>
  <si>
    <t>Patricija</t>
  </si>
  <si>
    <t>Levanić</t>
  </si>
  <si>
    <t>Toma</t>
  </si>
  <si>
    <t>Bisag</t>
  </si>
  <si>
    <t>91239689403</t>
  </si>
  <si>
    <t>03442019075</t>
  </si>
  <si>
    <t>Hitrec</t>
  </si>
  <si>
    <t>Majdak</t>
  </si>
  <si>
    <t>Ines</t>
  </si>
  <si>
    <t>Cmrečki</t>
  </si>
  <si>
    <t>Tara</t>
  </si>
  <si>
    <t>Požgaj</t>
  </si>
  <si>
    <t>Pomper</t>
  </si>
  <si>
    <t>Petar</t>
  </si>
  <si>
    <t>Mak</t>
  </si>
  <si>
    <t>Cepanec</t>
  </si>
  <si>
    <t>Borna</t>
  </si>
  <si>
    <t>Henčić</t>
  </si>
  <si>
    <t>Mateo</t>
  </si>
  <si>
    <t>Artić</t>
  </si>
  <si>
    <t>Jurak</t>
  </si>
  <si>
    <t>Mihael</t>
  </si>
  <si>
    <t>Stankus</t>
  </si>
  <si>
    <t xml:space="preserve"> Špoljar Petrović</t>
  </si>
  <si>
    <t>Petrijanec</t>
  </si>
  <si>
    <t>Marija</t>
  </si>
  <si>
    <t>05878858575</t>
  </si>
  <si>
    <t>Gabrijela</t>
  </si>
  <si>
    <t>Marić</t>
  </si>
  <si>
    <t>Veronika</t>
  </si>
  <si>
    <t>87685885025</t>
  </si>
  <si>
    <t>95652562354</t>
  </si>
  <si>
    <t>Ruklić</t>
  </si>
  <si>
    <t>78090971276</t>
  </si>
  <si>
    <t>Sambolec</t>
  </si>
  <si>
    <t>12544798481</t>
  </si>
  <si>
    <t>Nikolina</t>
  </si>
  <si>
    <t>Telebar</t>
  </si>
  <si>
    <t>09793411286</t>
  </si>
  <si>
    <t>Matučec</t>
  </si>
  <si>
    <t>Monika</t>
  </si>
  <si>
    <t>Tin</t>
  </si>
  <si>
    <t>Leonardo</t>
  </si>
  <si>
    <t>Paska</t>
  </si>
  <si>
    <t>Danijel</t>
  </si>
  <si>
    <t>Romano</t>
  </si>
  <si>
    <t>Hrnčić-Đurin</t>
  </si>
  <si>
    <t>Deban</t>
  </si>
  <si>
    <t>Martin</t>
  </si>
  <si>
    <t>Dario</t>
  </si>
  <si>
    <t>Lukan</t>
  </si>
  <si>
    <t>Hatlak</t>
  </si>
  <si>
    <t>Štefičar</t>
  </si>
  <si>
    <t>Benotić</t>
  </si>
  <si>
    <t>Sajko</t>
  </si>
  <si>
    <t>Goran</t>
  </si>
  <si>
    <t>Pajtak</t>
  </si>
  <si>
    <t xml:space="preserve">Miketek  </t>
  </si>
  <si>
    <t>Vlatko</t>
  </si>
  <si>
    <t>Đakulović</t>
  </si>
  <si>
    <t>Cafuk</t>
  </si>
  <si>
    <t>Pavlic</t>
  </si>
  <si>
    <t xml:space="preserve">Janja </t>
  </si>
  <si>
    <t>Preložnjak</t>
  </si>
  <si>
    <t>Šac</t>
  </si>
  <si>
    <t>Eric</t>
  </si>
  <si>
    <t>21-44-15</t>
  </si>
  <si>
    <t>24-49-20</t>
  </si>
  <si>
    <t>25-40-18</t>
  </si>
  <si>
    <t>Tukša</t>
  </si>
  <si>
    <t>Zlatko</t>
  </si>
  <si>
    <t>Rusan</t>
  </si>
  <si>
    <t>Visoko</t>
  </si>
  <si>
    <t>Platnjak</t>
  </si>
  <si>
    <t>Čiček</t>
  </si>
  <si>
    <t>Čavlek</t>
  </si>
  <si>
    <t>Donja Voća</t>
  </si>
  <si>
    <t xml:space="preserve">Luka </t>
  </si>
  <si>
    <t>Lidija</t>
  </si>
  <si>
    <t>Flis</t>
  </si>
  <si>
    <t xml:space="preserve">Elena </t>
  </si>
  <si>
    <t>Obrstar</t>
  </si>
  <si>
    <t>Sveti Ilija</t>
  </si>
  <si>
    <t>Golubar</t>
  </si>
  <si>
    <t>Bregović</t>
  </si>
  <si>
    <t>Popijač</t>
  </si>
  <si>
    <t>Borović</t>
  </si>
  <si>
    <t>14-30-17</t>
  </si>
  <si>
    <t xml:space="preserve">Katica </t>
  </si>
  <si>
    <t>24-45-17</t>
  </si>
  <si>
    <t>23-45-17</t>
  </si>
  <si>
    <t>20-45-17</t>
  </si>
  <si>
    <t>23-42-16</t>
  </si>
  <si>
    <t>20-44-17</t>
  </si>
  <si>
    <t>19-44-17</t>
  </si>
  <si>
    <t>21-42-17</t>
  </si>
  <si>
    <t>19-43-16</t>
  </si>
  <si>
    <t>18-43-16</t>
  </si>
  <si>
    <t>17-43-17</t>
  </si>
  <si>
    <t>19-42-15</t>
  </si>
  <si>
    <t>17-43-15</t>
  </si>
  <si>
    <t>16-40-15</t>
  </si>
  <si>
    <t>15-40-15</t>
  </si>
  <si>
    <t>12-42-16</t>
  </si>
  <si>
    <t>15-40-14</t>
  </si>
  <si>
    <t>9-44-16</t>
  </si>
  <si>
    <t>11-41-16</t>
  </si>
  <si>
    <t>9-43-15</t>
  </si>
  <si>
    <t>22-42-18, Draženka Stančić, Foto - klub Deseti K</t>
  </si>
  <si>
    <t>16-43-16, Draženka Stančić, Foto - klub Deseti K</t>
  </si>
  <si>
    <t>Erlih</t>
  </si>
  <si>
    <t>Cestica</t>
  </si>
  <si>
    <t>Katica</t>
  </si>
  <si>
    <t>Vlado</t>
  </si>
  <si>
    <t>Abičić</t>
  </si>
  <si>
    <t>Bednja</t>
  </si>
  <si>
    <t xml:space="preserve">Alen </t>
  </si>
  <si>
    <t>Hranj</t>
  </si>
  <si>
    <t>2012/2013</t>
  </si>
  <si>
    <t>Marino</t>
  </si>
  <si>
    <t>Zbodulja</t>
  </si>
  <si>
    <t>Božidar</t>
  </si>
  <si>
    <t>Tušek</t>
  </si>
  <si>
    <t>Jedvaj</t>
  </si>
  <si>
    <t>Sračinec</t>
  </si>
  <si>
    <t>Varga</t>
  </si>
  <si>
    <t>Martijanec</t>
  </si>
  <si>
    <t>Đuran</t>
  </si>
  <si>
    <t>Leona</t>
  </si>
  <si>
    <t>Šaško</t>
  </si>
  <si>
    <t>Polančec</t>
  </si>
  <si>
    <t>REZULTATI 55. NATJECANJA MLADIH TEHNIČARA I 1. SMOTRA MLADIH PODUZETNIKA 2013.</t>
  </si>
  <si>
    <t xml:space="preserve">Velimir </t>
  </si>
  <si>
    <t>Kocijan</t>
  </si>
  <si>
    <t xml:space="preserve">Zlatko </t>
  </si>
  <si>
    <t>Cesar</t>
  </si>
  <si>
    <t>Kolarek</t>
  </si>
  <si>
    <t>Vidovec</t>
  </si>
  <si>
    <t>Tači</t>
  </si>
  <si>
    <t>Habek</t>
  </si>
  <si>
    <t>Tomašek</t>
  </si>
  <si>
    <t>Ferdinand</t>
  </si>
  <si>
    <t>Miljenko</t>
  </si>
  <si>
    <t>Martinčević</t>
  </si>
  <si>
    <t>Žmuk</t>
  </si>
  <si>
    <t>Zoran</t>
  </si>
  <si>
    <t>Hrnčić</t>
  </si>
  <si>
    <t xml:space="preserve">Mišel </t>
  </si>
  <si>
    <t xml:space="preserve">Petar </t>
  </si>
  <si>
    <t>Gašparić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</si>
  <si>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</si>
  <si>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</si>
  <si>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</si>
  <si>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</si>
  <si>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</si>
  <si>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</si>
  <si>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</si>
  <si>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</si>
  <si>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</si>
  <si>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</si>
  <si>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</si>
  <si>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</si>
  <si>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</si>
  <si>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</si>
  <si>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</si>
  <si>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</si>
  <si>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</si>
  <si>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</si>
  <si>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</si>
  <si>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</si>
  <si>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</si>
  <si>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</si>
  <si>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</si>
  <si>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</si>
  <si>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</si>
  <si>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</si>
  <si>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</si>
  <si>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</si>
  <si>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</si>
  <si>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</si>
  <si>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</si>
  <si>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</si>
  <si>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</si>
  <si>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</si>
  <si>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</si>
  <si>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</si>
  <si>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</si>
  <si>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</si>
  <si>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</si>
  <si>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</si>
  <si>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</si>
  <si>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</si>
  <si>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</si>
  <si>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</si>
  <si>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</si>
  <si>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</si>
  <si>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</si>
  <si>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</si>
  <si>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</si>
  <si>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</si>
  <si>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</si>
  <si>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</si>
  <si>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</si>
  <si>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</si>
  <si>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</si>
  <si>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</si>
  <si>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</si>
  <si>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</si>
  <si>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</si>
  <si>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</si>
  <si>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</si>
  <si>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</si>
  <si>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</si>
  <si>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</si>
  <si>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</si>
  <si>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</si>
  <si>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</si>
  <si>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</si>
  <si>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</si>
  <si>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</si>
  <si>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</si>
  <si>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</si>
  <si>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</si>
  <si>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</si>
  <si>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</si>
  <si>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</si>
  <si>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</si>
  <si>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</si>
  <si>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</si>
  <si>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</si>
  <si>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</si>
  <si>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</si>
  <si>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</si>
  <si>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</si>
  <si>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</si>
  <si>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</si>
  <si>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</si>
  <si>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</si>
  <si>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</si>
  <si>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</si>
  <si>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</si>
  <si>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</si>
  <si>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</si>
  <si>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</si>
  <si>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</si>
  <si>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</si>
  <si>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</si>
  <si>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</si>
  <si>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</si>
  <si>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</si>
  <si>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</si>
  <si>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</si>
  <si>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</si>
  <si>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</si>
  <si>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</si>
  <si>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</si>
  <si>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</si>
  <si>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</si>
  <si>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</si>
  <si>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</si>
  <si>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</si>
  <si>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</si>
  <si>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</si>
  <si>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</si>
  <si>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</si>
  <si>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</si>
  <si>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</si>
  <si>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</si>
  <si>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</si>
  <si>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</si>
  <si>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</si>
  <si>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</si>
  <si>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</si>
  <si>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</si>
  <si>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</si>
  <si>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</si>
  <si>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</si>
  <si>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</si>
  <si>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</si>
  <si>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</si>
  <si>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</si>
  <si>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</si>
  <si>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</si>
  <si>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</si>
  <si>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</si>
  <si>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</si>
  <si>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</si>
  <si>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</si>
  <si>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</si>
  <si>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</si>
  <si>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</si>
  <si>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</si>
  <si>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</si>
  <si>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</si>
  <si>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</si>
  <si>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</si>
  <si>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</si>
  <si>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</si>
  <si>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</si>
  <si>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</si>
  <si>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</si>
  <si>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</si>
  <si>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</si>
  <si>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</si>
  <si>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</si>
  <si>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</si>
  <si>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</si>
  <si>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</si>
  <si>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</si>
  <si>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</si>
  <si>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</si>
  <si>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</si>
  <si>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</si>
  <si>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</si>
  <si>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</si>
  <si>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</si>
  <si>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</si>
  <si>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</si>
  <si>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</si>
  <si>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</si>
  <si>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</si>
  <si>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</si>
  <si>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</si>
  <si>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</si>
  <si>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</si>
  <si>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</si>
  <si>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</si>
  <si>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</si>
  <si>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</si>
  <si>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</si>
  <si>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</si>
  <si>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</si>
  <si>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</si>
  <si>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</si>
  <si>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</si>
  <si>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</si>
  <si>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</si>
  <si>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</si>
  <si>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</si>
  <si>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</si>
  <si>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</si>
  <si>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</si>
  <si>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</si>
  <si>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</si>
  <si>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</si>
  <si>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</si>
  <si>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</si>
  <si>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</si>
  <si>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</si>
  <si>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</si>
  <si>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</si>
  <si>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</si>
  <si>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</si>
  <si>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</si>
  <si>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</si>
  <si>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</si>
  <si>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Par</t>
  </si>
  <si>
    <t>Vađunec</t>
  </si>
  <si>
    <t>Ivona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</si>
  <si>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</si>
  <si>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</si>
  <si>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</si>
  <si>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</si>
  <si>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</si>
  <si>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</si>
  <si>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</si>
  <si>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</si>
  <si>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</si>
  <si>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</si>
  <si>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</si>
  <si>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</si>
  <si>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</si>
  <si>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</si>
  <si>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</si>
  <si>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</si>
  <si>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</si>
  <si>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</si>
  <si>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</si>
  <si>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</si>
  <si>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</si>
  <si>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</si>
  <si>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</si>
  <si>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</si>
  <si>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</si>
  <si>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</si>
  <si>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</si>
  <si>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</si>
  <si>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</si>
  <si>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</si>
  <si>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</si>
  <si>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</si>
  <si>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</si>
  <si>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</si>
  <si>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</si>
  <si>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</si>
  <si>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</si>
  <si>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</si>
  <si>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</si>
  <si>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</si>
  <si>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</si>
  <si>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</si>
  <si>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</si>
  <si>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</si>
  <si>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</si>
  <si>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</si>
  <si>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</si>
  <si>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</si>
  <si>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</si>
  <si>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</si>
  <si>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</si>
  <si>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</si>
  <si>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</si>
  <si>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</si>
  <si>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</si>
  <si>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</si>
  <si>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</si>
  <si>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</si>
  <si>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</si>
  <si>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</si>
  <si>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</si>
  <si>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</si>
  <si>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</si>
  <si>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</si>
  <si>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</si>
  <si>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</si>
  <si>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</si>
  <si>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</si>
  <si>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</si>
  <si>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</si>
  <si>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</si>
  <si>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</si>
  <si>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</si>
  <si>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</si>
  <si>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</si>
  <si>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</si>
  <si>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</si>
  <si>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</si>
  <si>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</si>
  <si>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</si>
  <si>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</si>
  <si>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</si>
  <si>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</si>
  <si>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</si>
  <si>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</si>
  <si>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</si>
  <si>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</si>
  <si>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</si>
  <si>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</si>
  <si>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</si>
  <si>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</si>
  <si>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</si>
  <si>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</si>
  <si>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</si>
  <si>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</si>
  <si>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</si>
  <si>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</si>
  <si>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</si>
  <si>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</si>
  <si>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</si>
  <si>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</si>
  <si>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Vjekoslav</t>
  </si>
  <si>
    <t>Kolar</t>
  </si>
  <si>
    <t>Lepoglava</t>
  </si>
  <si>
    <t>Varaždinska</t>
  </si>
  <si>
    <t>5.</t>
  </si>
  <si>
    <t>Leon</t>
  </si>
  <si>
    <t>Dubovečak</t>
  </si>
  <si>
    <t>Marko</t>
  </si>
  <si>
    <t>David</t>
  </si>
  <si>
    <t>Iva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</si>
  <si>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</si>
  <si>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</si>
  <si>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</si>
  <si>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</si>
  <si>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</si>
  <si>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</si>
  <si>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</si>
  <si>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</si>
  <si>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</si>
  <si>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</si>
  <si>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</si>
  <si>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</si>
  <si>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</si>
  <si>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</si>
  <si>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</si>
  <si>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</si>
  <si>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</si>
  <si>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</si>
  <si>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</si>
  <si>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</si>
  <si>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</si>
  <si>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</si>
  <si>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</si>
  <si>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</si>
  <si>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</si>
  <si>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</si>
  <si>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</si>
  <si>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20-35-14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</si>
  <si>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</si>
  <si>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</si>
  <si>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</si>
  <si>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</si>
  <si>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</si>
  <si>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</si>
  <si>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</si>
  <si>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</si>
  <si>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</si>
  <si>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</si>
  <si>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</si>
  <si>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</si>
  <si>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</si>
  <si>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</si>
  <si>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</si>
  <si>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</si>
  <si>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</si>
  <si>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</si>
  <si>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</si>
  <si>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</si>
  <si>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</si>
  <si>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</si>
  <si>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8. razred OŠ</t>
  </si>
  <si>
    <t>2. razred SŠ</t>
  </si>
  <si>
    <t>3. razred SŠ</t>
  </si>
  <si>
    <t>Druga ekonomska škola - Zagreb</t>
  </si>
  <si>
    <t>Ekonomska i trgovačka škola - Dubrovnik</t>
  </si>
  <si>
    <t>12345ARA</t>
  </si>
  <si>
    <t>64321AVION</t>
  </si>
  <si>
    <t>66666DOM</t>
  </si>
  <si>
    <t>00000riječ</t>
  </si>
  <si>
    <t>31097AVION</t>
  </si>
  <si>
    <t>12356zver</t>
  </si>
  <si>
    <t>02039LOPTA</t>
  </si>
  <si>
    <t>1116AVION</t>
  </si>
  <si>
    <t>11081COUNTER</t>
  </si>
  <si>
    <t>97975TRAVA</t>
  </si>
  <si>
    <t>11111FIZIČAR</t>
  </si>
  <si>
    <t>50201RIJEČ</t>
  </si>
  <si>
    <t>22222PAG</t>
  </si>
  <si>
    <t>34567IVANA</t>
  </si>
  <si>
    <t>REAL7</t>
  </si>
  <si>
    <t>SRCE3</t>
  </si>
  <si>
    <t>2468N</t>
  </si>
  <si>
    <t>ROBOT</t>
  </si>
  <si>
    <t>DRIMA</t>
  </si>
  <si>
    <t>39481SNOPPY</t>
  </si>
  <si>
    <t>ORAC4</t>
  </si>
  <si>
    <t>Nikon</t>
  </si>
  <si>
    <t>BONGO</t>
  </si>
  <si>
    <t>KISELINA29111</t>
  </si>
  <si>
    <t>ASHE5</t>
  </si>
  <si>
    <t>ABCDE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</si>
</sst>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63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32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7" fillId="0" borderId="0" xfId="0" applyFont="1" applyFill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 applyProtection="1">
      <alignment horizontal="right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50" applyFont="1" applyBorder="1" applyAlignment="1">
      <alignment horizont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49" fontId="0" fillId="0" borderId="0" xfId="0" applyNumberFormat="1" applyAlignment="1">
      <alignment horizont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Fill="1" applyAlignment="1" applyProtection="1">
      <alignment/>
      <protection/>
    </xf>
    <xf numFmtId="0" fontId="9" fillId="0" borderId="0" xfId="0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9" fillId="0" borderId="0" xfId="50" applyNumberFormat="1" applyFont="1" applyBorder="1" applyAlignment="1">
      <alignment horizontal="left" wrapText="1"/>
      <protection/>
    </xf>
    <xf numFmtId="0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  <xf numFmtId="1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16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9" fillId="0" borderId="0" xfId="50" applyFont="1" applyBorder="1" applyAlignment="1">
      <alignment horizontal="center" vertical="center"/>
      <protection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9" fillId="0" borderId="0" xfId="0" applyNumberFormat="1" applyFont="1" applyAlignment="1">
      <alignment horizontal="right" vertical="center"/>
    </xf>
    <xf numFmtId="0" fontId="9" fillId="0" borderId="0" xfId="50" applyNumberFormat="1" applyFont="1" applyBorder="1" applyAlignment="1">
      <alignment horizontal="right" vertical="center" wrapText="1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Sheet1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180975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180975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180975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180975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180975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180975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180975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180975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180975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180975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180975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180975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180975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180975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180975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180975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9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190"/>
  <sheetViews>
    <sheetView tabSelected="1" zoomScalePageLayoutView="0" workbookViewId="0" topLeftCell="C73">
      <selection activeCell="A1" sqref="A1"/>
    </sheetView>
  </sheetViews>
  <sheetFormatPr defaultColWidth="9.140625" defaultRowHeight="15" outlineLevelCol="1"/>
  <cols>
    <col min="2" max="2" width="15.421875" style="25" customWidth="1"/>
    <col min="3" max="3" width="13.28125" style="0" customWidth="1"/>
    <col min="4" max="4" width="12.57421875" style="0" customWidth="1"/>
    <col min="5" max="5" width="12.140625" style="50" bestFit="1" customWidth="1"/>
    <col min="6" max="6" width="12.421875" style="4" bestFit="1" customWidth="1"/>
    <col min="7" max="7" width="11.421875" style="4" bestFit="1" customWidth="1"/>
    <col min="8" max="8" width="13.57421875" style="5" customWidth="1"/>
    <col min="9" max="9" width="15.421875" style="5" bestFit="1" customWidth="1"/>
    <col min="10" max="10" width="45.28125" style="4" customWidth="1"/>
    <col min="11" max="11" width="13.00390625" style="4" customWidth="1"/>
    <col min="12" max="12" width="11.7109375" style="4" customWidth="1"/>
    <col min="13" max="13" width="13.57421875" style="4" customWidth="1"/>
    <col min="14" max="14" width="15.140625" style="4" bestFit="1" customWidth="1"/>
    <col min="15" max="15" width="9.140625" style="33" customWidth="1"/>
    <col min="16" max="16" width="38.57421875" style="55" customWidth="1"/>
    <col min="17" max="17" width="11.28125" style="0" bestFit="1" customWidth="1"/>
    <col min="18" max="18" width="10.7109375" style="0" bestFit="1" customWidth="1"/>
    <col min="19" max="19" width="43.8515625" style="14" customWidth="1"/>
    <col min="20" max="20" width="9.140625" style="14" customWidth="1"/>
    <col min="21" max="21" width="21.7109375" style="14" customWidth="1"/>
    <col min="22" max="22" width="12.28125" style="0" bestFit="1" customWidth="1"/>
    <col min="53" max="53" width="11.00390625" style="0" customWidth="1" outlineLevel="1"/>
    <col min="54" max="54" width="11.421875" style="0" customWidth="1" outlineLevel="1"/>
    <col min="55" max="55" width="69.7109375" style="0" customWidth="1" outlineLevel="1"/>
    <col min="56" max="56" width="10.7109375" style="0" customWidth="1" outlineLevel="1"/>
    <col min="145" max="145" width="9.28125" style="0" customWidth="1"/>
  </cols>
  <sheetData>
    <row r="1" spans="2:55" s="1" customFormat="1" ht="15">
      <c r="B1" s="24"/>
      <c r="E1" s="48"/>
      <c r="F1" s="23"/>
      <c r="G1" s="23"/>
      <c r="H1" s="34"/>
      <c r="I1" s="34"/>
      <c r="J1" s="23"/>
      <c r="K1" s="23"/>
      <c r="L1" s="23"/>
      <c r="M1" s="23"/>
      <c r="N1" s="23"/>
      <c r="O1" s="24"/>
      <c r="P1" s="53"/>
      <c r="S1" s="28"/>
      <c r="T1" s="28"/>
      <c r="U1" s="28"/>
      <c r="BC1"/>
    </row>
    <row r="2" spans="2:56" s="1" customFormat="1" ht="15.75">
      <c r="B2" s="24"/>
      <c r="D2" s="15" t="s">
        <v>246</v>
      </c>
      <c r="E2" s="48"/>
      <c r="F2" s="23"/>
      <c r="G2" s="23"/>
      <c r="H2" s="34"/>
      <c r="I2" s="34"/>
      <c r="J2" s="23"/>
      <c r="K2" s="23"/>
      <c r="L2" s="23"/>
      <c r="M2" s="23"/>
      <c r="N2" s="23"/>
      <c r="O2" s="24"/>
      <c r="P2" s="53"/>
      <c r="S2" s="28"/>
      <c r="T2" s="28"/>
      <c r="U2" s="28"/>
      <c r="BA2" t="s">
        <v>1875</v>
      </c>
      <c r="BB2" t="s">
        <v>1876</v>
      </c>
      <c r="BC2" t="s">
        <v>1877</v>
      </c>
      <c r="BD2" t="s">
        <v>1878</v>
      </c>
    </row>
    <row r="3" spans="2:56" s="1" customFormat="1" ht="15.75">
      <c r="B3" s="24"/>
      <c r="D3" s="15" t="s">
        <v>8</v>
      </c>
      <c r="E3" s="48"/>
      <c r="F3" s="23"/>
      <c r="G3" s="23"/>
      <c r="H3" s="34"/>
      <c r="I3" s="34"/>
      <c r="J3" s="23"/>
      <c r="K3" s="23"/>
      <c r="L3" s="23"/>
      <c r="M3" s="23"/>
      <c r="N3" s="23"/>
      <c r="O3" s="24"/>
      <c r="P3" s="53"/>
      <c r="S3" s="28"/>
      <c r="T3" s="28"/>
      <c r="U3" s="28"/>
      <c r="BA3" t="s">
        <v>1879</v>
      </c>
      <c r="BB3" t="s">
        <v>1880</v>
      </c>
      <c r="BC3" t="s">
        <v>1882</v>
      </c>
      <c r="BD3" t="s">
        <v>1883</v>
      </c>
    </row>
    <row r="4" spans="2:56" s="1" customFormat="1" ht="15.75">
      <c r="B4" s="24"/>
      <c r="D4" s="15" t="s">
        <v>36</v>
      </c>
      <c r="E4" s="48"/>
      <c r="F4" s="23"/>
      <c r="G4" s="23"/>
      <c r="H4" s="34"/>
      <c r="I4" s="34"/>
      <c r="J4" s="23"/>
      <c r="K4" s="23"/>
      <c r="L4" s="23"/>
      <c r="M4" s="23"/>
      <c r="N4" s="23"/>
      <c r="O4" s="24"/>
      <c r="P4" s="53"/>
      <c r="S4" s="28"/>
      <c r="T4" s="28"/>
      <c r="U4" s="28"/>
      <c r="BA4" t="s">
        <v>1884</v>
      </c>
      <c r="BB4" t="s">
        <v>1885</v>
      </c>
      <c r="BC4" t="s">
        <v>1886</v>
      </c>
      <c r="BD4" t="s">
        <v>1887</v>
      </c>
    </row>
    <row r="5" spans="2:56" s="1" customFormat="1" ht="15">
      <c r="B5" s="24"/>
      <c r="E5" s="48"/>
      <c r="F5" s="23"/>
      <c r="G5" s="23"/>
      <c r="H5" s="34"/>
      <c r="I5" s="34"/>
      <c r="J5" s="23"/>
      <c r="K5" s="23"/>
      <c r="L5" s="23"/>
      <c r="M5" s="23"/>
      <c r="N5" s="23"/>
      <c r="O5" s="24"/>
      <c r="P5" s="53"/>
      <c r="S5" s="28"/>
      <c r="T5" s="28"/>
      <c r="U5" s="28"/>
      <c r="BA5" t="s">
        <v>1888</v>
      </c>
      <c r="BB5" t="s">
        <v>1889</v>
      </c>
      <c r="BC5" t="s">
        <v>1890</v>
      </c>
      <c r="BD5" t="s">
        <v>1891</v>
      </c>
    </row>
    <row r="6" spans="2:56" s="1" customFormat="1" ht="15">
      <c r="B6" s="24"/>
      <c r="E6" s="48"/>
      <c r="F6" s="23"/>
      <c r="G6" s="23"/>
      <c r="H6" s="34"/>
      <c r="I6" s="34"/>
      <c r="J6" s="23"/>
      <c r="K6" s="23"/>
      <c r="L6" s="23"/>
      <c r="M6" s="23"/>
      <c r="N6" s="23"/>
      <c r="O6" s="24"/>
      <c r="P6" s="53"/>
      <c r="S6" s="28"/>
      <c r="T6" s="28"/>
      <c r="U6" s="28"/>
      <c r="BA6" t="s">
        <v>1892</v>
      </c>
      <c r="BB6" t="s">
        <v>1893</v>
      </c>
      <c r="BC6" t="s">
        <v>1894</v>
      </c>
      <c r="BD6" t="s">
        <v>1895</v>
      </c>
    </row>
    <row r="7" spans="1:145" s="3" customFormat="1" ht="15">
      <c r="A7" s="7" t="s">
        <v>1854</v>
      </c>
      <c r="B7" s="81" t="s">
        <v>1855</v>
      </c>
      <c r="C7" s="7" t="s">
        <v>1856</v>
      </c>
      <c r="D7" s="7" t="s">
        <v>1857</v>
      </c>
      <c r="E7" s="7" t="s">
        <v>1858</v>
      </c>
      <c r="F7" s="7" t="s">
        <v>1859</v>
      </c>
      <c r="G7" s="7" t="s">
        <v>1860</v>
      </c>
      <c r="H7" s="7" t="s">
        <v>1861</v>
      </c>
      <c r="I7" s="7" t="s">
        <v>1862</v>
      </c>
      <c r="J7" s="7" t="s">
        <v>1863</v>
      </c>
      <c r="K7" s="7" t="s">
        <v>1864</v>
      </c>
      <c r="L7" s="7" t="s">
        <v>1865</v>
      </c>
      <c r="M7" s="81" t="s">
        <v>1866</v>
      </c>
      <c r="N7" s="7" t="s">
        <v>1867</v>
      </c>
      <c r="O7" s="81" t="s">
        <v>1868</v>
      </c>
      <c r="P7" s="80" t="s">
        <v>1869</v>
      </c>
      <c r="Q7" s="7" t="s">
        <v>1870</v>
      </c>
      <c r="R7" s="7" t="s">
        <v>1871</v>
      </c>
      <c r="S7" s="7" t="s">
        <v>1843</v>
      </c>
      <c r="T7" s="7" t="s">
        <v>1872</v>
      </c>
      <c r="U7" s="7" t="s">
        <v>1873</v>
      </c>
      <c r="V7" s="7" t="s">
        <v>1874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1896</v>
      </c>
      <c r="BB7" t="s">
        <v>1897</v>
      </c>
      <c r="BC7" t="s">
        <v>1898</v>
      </c>
      <c r="BD7" t="s">
        <v>1899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s="6">
        <v>1</v>
      </c>
      <c r="B8" s="71">
        <v>19705150974</v>
      </c>
      <c r="C8" s="11" t="s">
        <v>1852</v>
      </c>
      <c r="D8" s="11" t="s">
        <v>1348</v>
      </c>
      <c r="E8" s="6" t="s">
        <v>1896</v>
      </c>
      <c r="F8" s="6">
        <v>85</v>
      </c>
      <c r="G8" s="6" t="s">
        <v>1893</v>
      </c>
      <c r="H8" s="9" t="s">
        <v>1349</v>
      </c>
      <c r="I8" s="9" t="s">
        <v>1350</v>
      </c>
      <c r="J8" s="6" t="s">
        <v>920</v>
      </c>
      <c r="K8" s="6" t="s">
        <v>687</v>
      </c>
      <c r="L8" s="6">
        <v>5</v>
      </c>
      <c r="M8" s="12" t="s">
        <v>1847</v>
      </c>
      <c r="N8" s="6">
        <v>1</v>
      </c>
      <c r="O8" s="18">
        <f>24+50+20</f>
        <v>94</v>
      </c>
      <c r="P8" s="62"/>
      <c r="Q8" s="6"/>
      <c r="R8" s="6"/>
      <c r="S8" s="63" t="s">
        <v>1263</v>
      </c>
      <c r="T8" s="6"/>
      <c r="U8" s="13" t="s">
        <v>84</v>
      </c>
      <c r="V8" s="6"/>
      <c r="W8" s="14"/>
      <c r="BB8" s="1"/>
      <c r="BC8" t="s">
        <v>278</v>
      </c>
      <c r="BD8" s="1"/>
    </row>
    <row r="9" spans="1:56" ht="15">
      <c r="A9" s="6">
        <v>2</v>
      </c>
      <c r="B9" s="71">
        <v>53712971520</v>
      </c>
      <c r="C9" s="11" t="s">
        <v>1278</v>
      </c>
      <c r="D9" s="11" t="s">
        <v>1279</v>
      </c>
      <c r="E9" s="6" t="s">
        <v>1896</v>
      </c>
      <c r="F9" s="6">
        <v>85</v>
      </c>
      <c r="G9" s="6" t="s">
        <v>1893</v>
      </c>
      <c r="H9" s="9" t="s">
        <v>1280</v>
      </c>
      <c r="I9" s="9" t="s">
        <v>1281</v>
      </c>
      <c r="J9" s="6" t="s">
        <v>858</v>
      </c>
      <c r="K9" s="6" t="s">
        <v>1282</v>
      </c>
      <c r="L9" s="6">
        <v>5</v>
      </c>
      <c r="M9" s="12" t="s">
        <v>1847</v>
      </c>
      <c r="N9" s="6">
        <v>2</v>
      </c>
      <c r="O9" s="18">
        <f>28+44+20</f>
        <v>92</v>
      </c>
      <c r="P9" s="62"/>
      <c r="Q9" s="6"/>
      <c r="R9" s="6"/>
      <c r="S9" s="63" t="s">
        <v>82</v>
      </c>
      <c r="T9" s="6"/>
      <c r="U9" s="13" t="s">
        <v>83</v>
      </c>
      <c r="V9" s="6"/>
      <c r="W9" s="14"/>
      <c r="BB9" s="1"/>
      <c r="BC9" t="s">
        <v>279</v>
      </c>
      <c r="BD9" s="1"/>
    </row>
    <row r="10" spans="1:56" ht="15">
      <c r="A10" s="6">
        <v>3</v>
      </c>
      <c r="B10" s="71">
        <v>12427604184</v>
      </c>
      <c r="C10" s="11" t="s">
        <v>1233</v>
      </c>
      <c r="D10" s="11" t="s">
        <v>1234</v>
      </c>
      <c r="E10" s="6" t="s">
        <v>1896</v>
      </c>
      <c r="F10" s="6">
        <v>85</v>
      </c>
      <c r="G10" s="6" t="s">
        <v>1893</v>
      </c>
      <c r="H10" s="9" t="s">
        <v>1227</v>
      </c>
      <c r="I10" s="9" t="s">
        <v>1228</v>
      </c>
      <c r="J10" s="6" t="s">
        <v>814</v>
      </c>
      <c r="K10" s="6" t="s">
        <v>1229</v>
      </c>
      <c r="L10" s="6">
        <v>5</v>
      </c>
      <c r="M10" s="12" t="s">
        <v>1847</v>
      </c>
      <c r="N10" s="6">
        <v>3</v>
      </c>
      <c r="O10" s="18">
        <f>27+42+20</f>
        <v>89</v>
      </c>
      <c r="P10" s="62"/>
      <c r="Q10" s="6"/>
      <c r="R10" s="6"/>
      <c r="S10" s="13" t="s">
        <v>80</v>
      </c>
      <c r="T10" s="6"/>
      <c r="U10" s="13" t="s">
        <v>81</v>
      </c>
      <c r="V10" s="6"/>
      <c r="W10" s="14"/>
      <c r="BB10" s="1"/>
      <c r="BC10" t="s">
        <v>280</v>
      </c>
      <c r="BD10" s="1"/>
    </row>
    <row r="11" spans="1:56" ht="15">
      <c r="A11" s="6">
        <v>4</v>
      </c>
      <c r="B11" s="63" t="s">
        <v>321</v>
      </c>
      <c r="C11" s="9" t="s">
        <v>1283</v>
      </c>
      <c r="D11" s="9" t="s">
        <v>322</v>
      </c>
      <c r="E11" s="6" t="s">
        <v>1896</v>
      </c>
      <c r="F11" s="6">
        <v>85</v>
      </c>
      <c r="G11" s="6" t="s">
        <v>1893</v>
      </c>
      <c r="H11" s="9" t="s">
        <v>1356</v>
      </c>
      <c r="I11" s="9" t="s">
        <v>1386</v>
      </c>
      <c r="J11" s="6" t="s">
        <v>961</v>
      </c>
      <c r="K11" s="6" t="s">
        <v>319</v>
      </c>
      <c r="L11" s="6">
        <v>5</v>
      </c>
      <c r="M11" s="6" t="s">
        <v>320</v>
      </c>
      <c r="N11" s="6">
        <v>4</v>
      </c>
      <c r="O11" s="6">
        <f>24+46+19</f>
        <v>89</v>
      </c>
      <c r="P11" s="69"/>
      <c r="Q11" s="6"/>
      <c r="R11" s="6"/>
      <c r="S11" s="67" t="s">
        <v>735</v>
      </c>
      <c r="T11" s="6"/>
      <c r="U11" s="13" t="s">
        <v>85</v>
      </c>
      <c r="V11" s="6"/>
      <c r="W11" s="14"/>
      <c r="BB11" s="1"/>
      <c r="BC11" t="s">
        <v>281</v>
      </c>
      <c r="BD11" s="1"/>
    </row>
    <row r="12" spans="1:56" ht="15">
      <c r="A12" s="6">
        <v>5</v>
      </c>
      <c r="B12" s="71">
        <v>89951816572</v>
      </c>
      <c r="C12" s="11" t="s">
        <v>1322</v>
      </c>
      <c r="D12" s="11" t="s">
        <v>717</v>
      </c>
      <c r="E12" s="6" t="s">
        <v>1896</v>
      </c>
      <c r="F12" s="6">
        <v>85</v>
      </c>
      <c r="G12" s="6" t="s">
        <v>1893</v>
      </c>
      <c r="H12" s="9" t="s">
        <v>1225</v>
      </c>
      <c r="I12" s="9" t="s">
        <v>1390</v>
      </c>
      <c r="J12" s="6" t="s">
        <v>1128</v>
      </c>
      <c r="K12" s="6" t="s">
        <v>1371</v>
      </c>
      <c r="L12" s="6">
        <v>5</v>
      </c>
      <c r="M12" s="12" t="s">
        <v>1847</v>
      </c>
      <c r="N12" s="6">
        <v>5</v>
      </c>
      <c r="O12" s="18">
        <f>25+48+15</f>
        <v>88</v>
      </c>
      <c r="P12" s="69"/>
      <c r="Q12" s="6"/>
      <c r="R12" s="6"/>
      <c r="S12" s="67" t="s">
        <v>88</v>
      </c>
      <c r="T12" s="6"/>
      <c r="U12" s="13" t="s">
        <v>89</v>
      </c>
      <c r="V12" s="6"/>
      <c r="W12" s="14"/>
      <c r="BB12" s="1"/>
      <c r="BC12" t="s">
        <v>282</v>
      </c>
      <c r="BD12" s="1"/>
    </row>
    <row r="13" spans="1:56" ht="15">
      <c r="A13" s="6">
        <v>6</v>
      </c>
      <c r="B13" s="71">
        <v>88855566332</v>
      </c>
      <c r="C13" s="11" t="s">
        <v>1267</v>
      </c>
      <c r="D13" s="11" t="s">
        <v>1391</v>
      </c>
      <c r="E13" s="6" t="s">
        <v>1896</v>
      </c>
      <c r="F13" s="6">
        <v>85</v>
      </c>
      <c r="G13" s="6" t="s">
        <v>1893</v>
      </c>
      <c r="H13" s="9" t="s">
        <v>1392</v>
      </c>
      <c r="I13" s="9" t="s">
        <v>1340</v>
      </c>
      <c r="J13" s="6" t="s">
        <v>1821</v>
      </c>
      <c r="K13" s="6" t="s">
        <v>1242</v>
      </c>
      <c r="L13" s="6">
        <v>5</v>
      </c>
      <c r="M13" s="12" t="s">
        <v>1847</v>
      </c>
      <c r="N13" s="6">
        <v>6</v>
      </c>
      <c r="O13" s="18">
        <f>28+44+15</f>
        <v>87</v>
      </c>
      <c r="P13" s="62"/>
      <c r="Q13" s="6"/>
      <c r="R13" s="6"/>
      <c r="S13" s="63" t="s">
        <v>102</v>
      </c>
      <c r="T13" s="6"/>
      <c r="U13" s="13" t="s">
        <v>103</v>
      </c>
      <c r="V13" s="6"/>
      <c r="W13" s="14"/>
      <c r="BB13" s="1"/>
      <c r="BC13" t="s">
        <v>283</v>
      </c>
      <c r="BD13" s="1"/>
    </row>
    <row r="14" spans="1:56" ht="15">
      <c r="A14" s="6">
        <v>7</v>
      </c>
      <c r="B14" s="71">
        <v>20018392920</v>
      </c>
      <c r="C14" s="11" t="s">
        <v>1278</v>
      </c>
      <c r="D14" s="11" t="s">
        <v>713</v>
      </c>
      <c r="E14" s="6" t="s">
        <v>1896</v>
      </c>
      <c r="F14" s="6">
        <v>85</v>
      </c>
      <c r="G14" s="6" t="s">
        <v>1893</v>
      </c>
      <c r="H14" s="9" t="s">
        <v>1472</v>
      </c>
      <c r="I14" s="9" t="s">
        <v>1494</v>
      </c>
      <c r="J14" s="6" t="s">
        <v>508</v>
      </c>
      <c r="K14" s="6" t="s">
        <v>1495</v>
      </c>
      <c r="L14" s="6">
        <v>5</v>
      </c>
      <c r="M14" s="12" t="s">
        <v>1847</v>
      </c>
      <c r="N14" s="6">
        <v>7</v>
      </c>
      <c r="O14" s="18">
        <f>26+42+19</f>
        <v>87</v>
      </c>
      <c r="P14" s="69"/>
      <c r="Q14" s="6"/>
      <c r="R14" s="6"/>
      <c r="S14" s="67" t="s">
        <v>73</v>
      </c>
      <c r="T14" s="6"/>
      <c r="U14" s="13" t="s">
        <v>74</v>
      </c>
      <c r="V14" s="6"/>
      <c r="W14" s="14"/>
      <c r="BB14" s="1"/>
      <c r="BC14" t="s">
        <v>284</v>
      </c>
      <c r="BD14" s="1"/>
    </row>
    <row r="15" spans="1:56" ht="15">
      <c r="A15" s="6">
        <v>8</v>
      </c>
      <c r="B15" s="72">
        <v>68466388822</v>
      </c>
      <c r="C15" s="10" t="s">
        <v>1265</v>
      </c>
      <c r="D15" s="10" t="s">
        <v>1399</v>
      </c>
      <c r="E15" s="6" t="s">
        <v>1896</v>
      </c>
      <c r="F15" s="6">
        <v>85</v>
      </c>
      <c r="G15" s="6" t="s">
        <v>1893</v>
      </c>
      <c r="H15" s="9" t="s">
        <v>1392</v>
      </c>
      <c r="I15" s="9" t="s">
        <v>1340</v>
      </c>
      <c r="J15" s="6" t="s">
        <v>277</v>
      </c>
      <c r="K15" s="6" t="s">
        <v>1242</v>
      </c>
      <c r="L15" s="6">
        <v>5</v>
      </c>
      <c r="M15" s="12" t="s">
        <v>1847</v>
      </c>
      <c r="N15" s="6">
        <v>8</v>
      </c>
      <c r="O15" s="29">
        <f>27+43+16</f>
        <v>86</v>
      </c>
      <c r="P15" s="62"/>
      <c r="Q15" s="6"/>
      <c r="R15" s="6"/>
      <c r="S15" s="63" t="s">
        <v>66</v>
      </c>
      <c r="T15" s="6"/>
      <c r="U15" s="13" t="s">
        <v>67</v>
      </c>
      <c r="V15" s="6"/>
      <c r="W15" s="14"/>
      <c r="BB15" s="1"/>
      <c r="BC15" t="s">
        <v>285</v>
      </c>
      <c r="BD15" s="1"/>
    </row>
    <row r="16" spans="1:56" ht="15">
      <c r="A16" s="6">
        <v>9</v>
      </c>
      <c r="B16" s="73" t="s">
        <v>723</v>
      </c>
      <c r="C16" s="41" t="s">
        <v>1322</v>
      </c>
      <c r="D16" s="41" t="s">
        <v>1323</v>
      </c>
      <c r="E16" s="39" t="s">
        <v>1896</v>
      </c>
      <c r="F16" s="39">
        <v>85</v>
      </c>
      <c r="G16" s="39" t="s">
        <v>1893</v>
      </c>
      <c r="H16" s="41" t="s">
        <v>1299</v>
      </c>
      <c r="I16" s="41" t="s">
        <v>1300</v>
      </c>
      <c r="J16" s="39" t="s">
        <v>1825</v>
      </c>
      <c r="K16" s="39" t="s">
        <v>1324</v>
      </c>
      <c r="L16" s="6">
        <v>5</v>
      </c>
      <c r="M16" s="39" t="s">
        <v>1847</v>
      </c>
      <c r="N16" s="6">
        <v>9</v>
      </c>
      <c r="O16" s="39">
        <f>20+48+18</f>
        <v>86</v>
      </c>
      <c r="P16" s="82"/>
      <c r="Q16" s="39"/>
      <c r="R16" s="39"/>
      <c r="S16" s="63" t="s">
        <v>105</v>
      </c>
      <c r="T16" s="39"/>
      <c r="U16" s="42" t="s">
        <v>106</v>
      </c>
      <c r="V16" s="39"/>
      <c r="W16" s="14"/>
      <c r="BB16" s="1"/>
      <c r="BC16" t="s">
        <v>286</v>
      </c>
      <c r="BD16" s="1"/>
    </row>
    <row r="17" spans="1:56" ht="15">
      <c r="A17" s="6">
        <v>10</v>
      </c>
      <c r="B17" s="71">
        <v>81449675228</v>
      </c>
      <c r="C17" s="11" t="s">
        <v>1220</v>
      </c>
      <c r="D17" s="11" t="s">
        <v>1441</v>
      </c>
      <c r="E17" s="6" t="s">
        <v>1896</v>
      </c>
      <c r="F17" s="6">
        <v>85</v>
      </c>
      <c r="G17" s="6" t="s">
        <v>1893</v>
      </c>
      <c r="H17" s="9" t="s">
        <v>1442</v>
      </c>
      <c r="I17" s="9" t="s">
        <v>1443</v>
      </c>
      <c r="J17" s="6" t="s">
        <v>275</v>
      </c>
      <c r="K17" s="6" t="s">
        <v>1242</v>
      </c>
      <c r="L17" s="6">
        <v>5</v>
      </c>
      <c r="M17" s="12" t="s">
        <v>1847</v>
      </c>
      <c r="N17" s="6">
        <v>10</v>
      </c>
      <c r="O17" s="18">
        <f>23+44+18</f>
        <v>85</v>
      </c>
      <c r="P17" s="62"/>
      <c r="Q17" s="6"/>
      <c r="R17" s="6"/>
      <c r="S17" s="13" t="s">
        <v>251</v>
      </c>
      <c r="T17" s="6"/>
      <c r="U17" s="13" t="s">
        <v>65</v>
      </c>
      <c r="V17" s="6"/>
      <c r="W17" s="14"/>
      <c r="BB17" s="1"/>
      <c r="BC17" t="s">
        <v>287</v>
      </c>
      <c r="BD17" s="1"/>
    </row>
    <row r="18" spans="1:56" ht="15">
      <c r="A18" s="6">
        <v>11</v>
      </c>
      <c r="B18" s="71">
        <v>72641192508</v>
      </c>
      <c r="C18" s="11" t="s">
        <v>1319</v>
      </c>
      <c r="D18" s="11" t="s">
        <v>1320</v>
      </c>
      <c r="E18" s="6" t="s">
        <v>1896</v>
      </c>
      <c r="F18" s="6">
        <v>85</v>
      </c>
      <c r="G18" s="6" t="s">
        <v>1893</v>
      </c>
      <c r="H18" s="9" t="s">
        <v>1851</v>
      </c>
      <c r="I18" s="9" t="s">
        <v>1316</v>
      </c>
      <c r="J18" s="6" t="s">
        <v>1823</v>
      </c>
      <c r="K18" s="6" t="s">
        <v>1242</v>
      </c>
      <c r="L18" s="6">
        <v>5</v>
      </c>
      <c r="M18" s="12" t="s">
        <v>1847</v>
      </c>
      <c r="N18" s="6">
        <v>11</v>
      </c>
      <c r="O18" s="18">
        <f>25+39+19</f>
        <v>83</v>
      </c>
      <c r="P18" s="69"/>
      <c r="Q18" s="6"/>
      <c r="R18" s="6"/>
      <c r="S18" s="67" t="s">
        <v>736</v>
      </c>
      <c r="T18" s="6"/>
      <c r="U18" s="13" t="s">
        <v>104</v>
      </c>
      <c r="V18" s="6"/>
      <c r="W18" s="14"/>
      <c r="BB18" s="1"/>
      <c r="BC18" t="s">
        <v>288</v>
      </c>
      <c r="BD18" s="1"/>
    </row>
    <row r="19" spans="1:56" ht="15">
      <c r="A19" s="6">
        <v>12</v>
      </c>
      <c r="B19" s="74">
        <v>69354464788</v>
      </c>
      <c r="C19" s="11" t="s">
        <v>1216</v>
      </c>
      <c r="D19" s="11" t="s">
        <v>1217</v>
      </c>
      <c r="E19" s="6" t="s">
        <v>1896</v>
      </c>
      <c r="F19" s="6">
        <v>85</v>
      </c>
      <c r="G19" s="6" t="s">
        <v>1893</v>
      </c>
      <c r="H19" s="9" t="s">
        <v>1218</v>
      </c>
      <c r="I19" s="9" t="s">
        <v>1219</v>
      </c>
      <c r="J19" s="6" t="s">
        <v>619</v>
      </c>
      <c r="K19" s="6" t="s">
        <v>1277</v>
      </c>
      <c r="L19" s="6">
        <v>5</v>
      </c>
      <c r="M19" s="12" t="s">
        <v>1847</v>
      </c>
      <c r="N19" s="6">
        <v>12</v>
      </c>
      <c r="O19" s="18">
        <f>26+37+19</f>
        <v>82</v>
      </c>
      <c r="P19" s="69"/>
      <c r="Q19" s="6"/>
      <c r="R19" s="6"/>
      <c r="S19" s="67" t="s">
        <v>75</v>
      </c>
      <c r="T19" s="6"/>
      <c r="U19" s="13" t="s">
        <v>76</v>
      </c>
      <c r="V19" s="6"/>
      <c r="W19" s="14"/>
      <c r="BB19" s="1"/>
      <c r="BC19" t="s">
        <v>289</v>
      </c>
      <c r="BD19" s="1"/>
    </row>
    <row r="20" spans="1:56" ht="15">
      <c r="A20" s="6">
        <v>13</v>
      </c>
      <c r="B20" s="71">
        <v>71825940773</v>
      </c>
      <c r="C20" s="11" t="s">
        <v>1464</v>
      </c>
      <c r="D20" s="11" t="s">
        <v>1465</v>
      </c>
      <c r="E20" s="6" t="s">
        <v>1896</v>
      </c>
      <c r="F20" s="6">
        <v>85</v>
      </c>
      <c r="G20" s="6" t="s">
        <v>1893</v>
      </c>
      <c r="H20" s="9" t="s">
        <v>1235</v>
      </c>
      <c r="I20" s="9" t="s">
        <v>1459</v>
      </c>
      <c r="J20" s="6" t="s">
        <v>1206</v>
      </c>
      <c r="K20" s="6" t="s">
        <v>1466</v>
      </c>
      <c r="L20" s="6">
        <v>5</v>
      </c>
      <c r="M20" s="12" t="s">
        <v>1847</v>
      </c>
      <c r="N20" s="6">
        <v>13</v>
      </c>
      <c r="O20" s="18">
        <f>26+38+16</f>
        <v>80</v>
      </c>
      <c r="P20" s="62"/>
      <c r="Q20" s="6"/>
      <c r="R20" s="6"/>
      <c r="S20" s="67" t="s">
        <v>100</v>
      </c>
      <c r="T20" s="6"/>
      <c r="U20" s="13" t="s">
        <v>101</v>
      </c>
      <c r="V20" s="6"/>
      <c r="W20" s="14"/>
      <c r="BB20" s="1"/>
      <c r="BC20" t="s">
        <v>290</v>
      </c>
      <c r="BD20" s="1"/>
    </row>
    <row r="21" spans="1:56" ht="15">
      <c r="A21" s="6">
        <v>14</v>
      </c>
      <c r="B21" s="64">
        <v>51083654133</v>
      </c>
      <c r="C21" s="9" t="s">
        <v>1286</v>
      </c>
      <c r="D21" s="9" t="s">
        <v>1507</v>
      </c>
      <c r="E21" s="6" t="s">
        <v>1896</v>
      </c>
      <c r="F21" s="6">
        <v>85</v>
      </c>
      <c r="G21" s="6" t="s">
        <v>1893</v>
      </c>
      <c r="H21" s="9" t="s">
        <v>1844</v>
      </c>
      <c r="I21" s="9" t="s">
        <v>1845</v>
      </c>
      <c r="J21" s="6" t="s">
        <v>1081</v>
      </c>
      <c r="K21" s="6" t="s">
        <v>1508</v>
      </c>
      <c r="L21" s="6">
        <v>5</v>
      </c>
      <c r="M21" s="6" t="s">
        <v>1847</v>
      </c>
      <c r="N21" s="6">
        <v>14</v>
      </c>
      <c r="O21" s="18">
        <f>21+40+17</f>
        <v>78</v>
      </c>
      <c r="P21" s="69"/>
      <c r="Q21" s="6"/>
      <c r="R21" s="6"/>
      <c r="S21" s="67" t="s">
        <v>78</v>
      </c>
      <c r="T21" s="6"/>
      <c r="U21" s="13" t="s">
        <v>87</v>
      </c>
      <c r="V21" s="6"/>
      <c r="W21" s="14"/>
      <c r="BB21" s="1"/>
      <c r="BC21" t="s">
        <v>291</v>
      </c>
      <c r="BD21" s="1"/>
    </row>
    <row r="22" spans="1:56" ht="15">
      <c r="A22" s="6">
        <v>15</v>
      </c>
      <c r="B22" s="71">
        <v>81394527571</v>
      </c>
      <c r="C22" s="11" t="s">
        <v>715</v>
      </c>
      <c r="D22" s="11" t="s">
        <v>716</v>
      </c>
      <c r="E22" s="6" t="s">
        <v>1896</v>
      </c>
      <c r="F22" s="6">
        <v>85</v>
      </c>
      <c r="G22" s="6" t="s">
        <v>1893</v>
      </c>
      <c r="H22" s="9" t="s">
        <v>691</v>
      </c>
      <c r="I22" s="9" t="s">
        <v>692</v>
      </c>
      <c r="J22" s="6" t="s">
        <v>675</v>
      </c>
      <c r="K22" s="6" t="s">
        <v>721</v>
      </c>
      <c r="L22" s="6">
        <v>5</v>
      </c>
      <c r="M22" s="12" t="s">
        <v>1847</v>
      </c>
      <c r="N22" s="6">
        <v>14</v>
      </c>
      <c r="O22" s="18">
        <f>21+40+17</f>
        <v>78</v>
      </c>
      <c r="P22" s="62"/>
      <c r="Q22" s="6"/>
      <c r="R22" s="6"/>
      <c r="S22" s="13" t="s">
        <v>78</v>
      </c>
      <c r="T22" s="6"/>
      <c r="U22" s="13" t="s">
        <v>79</v>
      </c>
      <c r="V22" s="6"/>
      <c r="W22" s="14"/>
      <c r="BB22" s="1"/>
      <c r="BC22" t="s">
        <v>292</v>
      </c>
      <c r="BD22" s="1"/>
    </row>
    <row r="23" spans="1:56" ht="15">
      <c r="A23" s="6">
        <v>16</v>
      </c>
      <c r="B23" s="13">
        <v>26900387781</v>
      </c>
      <c r="C23" s="9" t="s">
        <v>1264</v>
      </c>
      <c r="D23" s="9" t="s">
        <v>1444</v>
      </c>
      <c r="E23" s="6" t="s">
        <v>1896</v>
      </c>
      <c r="F23" s="6">
        <v>85</v>
      </c>
      <c r="G23" s="6" t="s">
        <v>1893</v>
      </c>
      <c r="H23" s="9" t="s">
        <v>1356</v>
      </c>
      <c r="I23" s="9" t="s">
        <v>1373</v>
      </c>
      <c r="J23" s="6" t="s">
        <v>1177</v>
      </c>
      <c r="K23" s="6" t="s">
        <v>1521</v>
      </c>
      <c r="L23" s="6">
        <v>5</v>
      </c>
      <c r="M23" s="6" t="s">
        <v>1847</v>
      </c>
      <c r="N23" s="6">
        <v>15</v>
      </c>
      <c r="O23" s="18">
        <f>20+42+16</f>
        <v>78</v>
      </c>
      <c r="P23" s="69"/>
      <c r="Q23" s="6"/>
      <c r="R23" s="6"/>
      <c r="S23" s="67" t="s">
        <v>94</v>
      </c>
      <c r="T23" s="6"/>
      <c r="U23" s="13" t="s">
        <v>95</v>
      </c>
      <c r="V23" s="6"/>
      <c r="W23" s="14"/>
      <c r="BB23" s="1"/>
      <c r="BC23" t="s">
        <v>293</v>
      </c>
      <c r="BD23" s="1"/>
    </row>
    <row r="24" spans="1:56" ht="15">
      <c r="A24" s="6">
        <v>17</v>
      </c>
      <c r="B24" s="71">
        <v>22740387760</v>
      </c>
      <c r="C24" s="11" t="s">
        <v>1261</v>
      </c>
      <c r="D24" s="11" t="s">
        <v>1262</v>
      </c>
      <c r="E24" s="6" t="s">
        <v>1896</v>
      </c>
      <c r="F24" s="6">
        <v>85</v>
      </c>
      <c r="G24" s="6" t="s">
        <v>1893</v>
      </c>
      <c r="H24" s="9" t="s">
        <v>1241</v>
      </c>
      <c r="I24" s="9" t="s">
        <v>1230</v>
      </c>
      <c r="J24" s="6" t="s">
        <v>272</v>
      </c>
      <c r="K24" s="6" t="s">
        <v>1242</v>
      </c>
      <c r="L24" s="6">
        <v>5</v>
      </c>
      <c r="M24" s="12" t="s">
        <v>1847</v>
      </c>
      <c r="N24" s="6">
        <v>16</v>
      </c>
      <c r="O24" s="18">
        <f>16+44+18</f>
        <v>78</v>
      </c>
      <c r="P24" s="62"/>
      <c r="Q24" s="6"/>
      <c r="R24" s="6"/>
      <c r="S24" s="13" t="s">
        <v>107</v>
      </c>
      <c r="T24" s="6"/>
      <c r="U24" s="13" t="s">
        <v>63</v>
      </c>
      <c r="V24" s="6"/>
      <c r="W24" s="14"/>
      <c r="BB24" s="1"/>
      <c r="BC24" t="s">
        <v>294</v>
      </c>
      <c r="BD24" s="1"/>
    </row>
    <row r="25" spans="1:56" ht="15">
      <c r="A25" s="6">
        <v>18</v>
      </c>
      <c r="B25" s="71" t="s">
        <v>1410</v>
      </c>
      <c r="C25" s="11" t="s">
        <v>1411</v>
      </c>
      <c r="D25" s="11" t="s">
        <v>1412</v>
      </c>
      <c r="E25" s="6" t="s">
        <v>1896</v>
      </c>
      <c r="F25" s="6">
        <v>85</v>
      </c>
      <c r="G25" s="6" t="s">
        <v>1893</v>
      </c>
      <c r="H25" s="9" t="s">
        <v>1349</v>
      </c>
      <c r="I25" s="9" t="s">
        <v>1350</v>
      </c>
      <c r="J25" s="6" t="s">
        <v>1000</v>
      </c>
      <c r="K25" s="6" t="s">
        <v>1408</v>
      </c>
      <c r="L25" s="6">
        <v>5</v>
      </c>
      <c r="M25" s="12" t="s">
        <v>1847</v>
      </c>
      <c r="N25" s="6">
        <v>17</v>
      </c>
      <c r="O25" s="18">
        <f>20+40+17</f>
        <v>77</v>
      </c>
      <c r="P25" s="62"/>
      <c r="Q25" s="6"/>
      <c r="R25" s="6"/>
      <c r="S25" s="67" t="s">
        <v>918</v>
      </c>
      <c r="T25" s="6"/>
      <c r="U25" s="13" t="s">
        <v>86</v>
      </c>
      <c r="V25" s="6"/>
      <c r="W25" s="14"/>
      <c r="BB25" s="1"/>
      <c r="BC25" t="s">
        <v>295</v>
      </c>
      <c r="BD25" s="1"/>
    </row>
    <row r="26" spans="1:56" ht="15">
      <c r="A26" s="6">
        <v>19</v>
      </c>
      <c r="B26" s="71">
        <v>59723517532</v>
      </c>
      <c r="C26" s="11" t="s">
        <v>1376</v>
      </c>
      <c r="D26" s="11" t="s">
        <v>1377</v>
      </c>
      <c r="E26" s="6" t="s">
        <v>1896</v>
      </c>
      <c r="F26" s="6">
        <v>85</v>
      </c>
      <c r="G26" s="6" t="s">
        <v>1893</v>
      </c>
      <c r="H26" s="9" t="s">
        <v>1378</v>
      </c>
      <c r="I26" s="9" t="s">
        <v>1379</v>
      </c>
      <c r="J26" s="6" t="s">
        <v>1184</v>
      </c>
      <c r="K26" s="6" t="s">
        <v>1380</v>
      </c>
      <c r="L26" s="6">
        <v>5</v>
      </c>
      <c r="M26" s="12" t="s">
        <v>1847</v>
      </c>
      <c r="N26" s="6">
        <v>18</v>
      </c>
      <c r="O26" s="18">
        <f>19+43+15</f>
        <v>77</v>
      </c>
      <c r="P26" s="69"/>
      <c r="Q26" s="6"/>
      <c r="R26" s="6"/>
      <c r="S26" s="67" t="s">
        <v>96</v>
      </c>
      <c r="T26" s="6"/>
      <c r="U26" s="13" t="s">
        <v>97</v>
      </c>
      <c r="V26" s="6"/>
      <c r="W26" s="14"/>
      <c r="BB26" s="1"/>
      <c r="BC26" t="s">
        <v>296</v>
      </c>
      <c r="BD26" s="1"/>
    </row>
    <row r="27" spans="1:56" ht="15">
      <c r="A27" s="6">
        <v>20</v>
      </c>
      <c r="B27" s="71">
        <v>38773841507</v>
      </c>
      <c r="C27" s="11" t="s">
        <v>1236</v>
      </c>
      <c r="D27" s="11" t="s">
        <v>1298</v>
      </c>
      <c r="E27" s="6" t="s">
        <v>1896</v>
      </c>
      <c r="F27" s="6">
        <v>85</v>
      </c>
      <c r="G27" s="6" t="s">
        <v>1893</v>
      </c>
      <c r="H27" s="9" t="s">
        <v>1299</v>
      </c>
      <c r="I27" s="9" t="s">
        <v>1300</v>
      </c>
      <c r="J27" s="6" t="s">
        <v>1149</v>
      </c>
      <c r="K27" s="6" t="s">
        <v>1301</v>
      </c>
      <c r="L27" s="6">
        <v>5</v>
      </c>
      <c r="M27" s="12" t="s">
        <v>1847</v>
      </c>
      <c r="N27" s="6">
        <v>19</v>
      </c>
      <c r="O27" s="18">
        <f>19+40+16</f>
        <v>75</v>
      </c>
      <c r="P27" s="62"/>
      <c r="Q27" s="6"/>
      <c r="R27" s="6"/>
      <c r="S27" s="63" t="s">
        <v>90</v>
      </c>
      <c r="T27" s="6"/>
      <c r="U27" s="13" t="s">
        <v>91</v>
      </c>
      <c r="V27" s="6"/>
      <c r="W27" s="14"/>
      <c r="BB27" s="1"/>
      <c r="BC27" t="s">
        <v>297</v>
      </c>
      <c r="BD27" s="1"/>
    </row>
    <row r="28" spans="1:56" ht="15">
      <c r="A28" s="6">
        <v>21</v>
      </c>
      <c r="B28" s="71" t="s">
        <v>1388</v>
      </c>
      <c r="C28" s="11" t="s">
        <v>1384</v>
      </c>
      <c r="D28" s="11" t="s">
        <v>712</v>
      </c>
      <c r="E28" s="6" t="s">
        <v>1896</v>
      </c>
      <c r="F28" s="6">
        <v>85</v>
      </c>
      <c r="G28" s="6" t="s">
        <v>1893</v>
      </c>
      <c r="H28" s="9" t="s">
        <v>1356</v>
      </c>
      <c r="I28" s="9" t="s">
        <v>1386</v>
      </c>
      <c r="J28" s="6" t="s">
        <v>469</v>
      </c>
      <c r="K28" s="6" t="s">
        <v>1387</v>
      </c>
      <c r="L28" s="6">
        <v>5</v>
      </c>
      <c r="M28" s="12" t="s">
        <v>1847</v>
      </c>
      <c r="N28" s="6">
        <v>20</v>
      </c>
      <c r="O28" s="18">
        <f>15+42+18</f>
        <v>75</v>
      </c>
      <c r="P28" s="69"/>
      <c r="Q28" s="6"/>
      <c r="R28" s="6"/>
      <c r="S28" s="67" t="s">
        <v>71</v>
      </c>
      <c r="T28" s="6"/>
      <c r="U28" s="13" t="s">
        <v>72</v>
      </c>
      <c r="V28" s="6"/>
      <c r="W28" s="14"/>
      <c r="BB28" s="1"/>
      <c r="BC28" t="s">
        <v>298</v>
      </c>
      <c r="BD28" s="1"/>
    </row>
    <row r="29" spans="1:56" ht="15">
      <c r="A29" s="6">
        <v>22</v>
      </c>
      <c r="B29" s="71">
        <v>20580665467</v>
      </c>
      <c r="C29" s="11" t="s">
        <v>1313</v>
      </c>
      <c r="D29" s="11" t="s">
        <v>1372</v>
      </c>
      <c r="E29" s="6" t="s">
        <v>1896</v>
      </c>
      <c r="F29" s="6">
        <v>85</v>
      </c>
      <c r="G29" s="6" t="s">
        <v>1893</v>
      </c>
      <c r="H29" s="9" t="s">
        <v>1356</v>
      </c>
      <c r="I29" s="9" t="s">
        <v>1373</v>
      </c>
      <c r="J29" s="6" t="s">
        <v>1161</v>
      </c>
      <c r="K29" s="6" t="s">
        <v>1374</v>
      </c>
      <c r="L29" s="6">
        <v>5</v>
      </c>
      <c r="M29" s="12" t="s">
        <v>1847</v>
      </c>
      <c r="N29" s="6">
        <v>21</v>
      </c>
      <c r="O29" s="12">
        <f>17+39+14</f>
        <v>70</v>
      </c>
      <c r="P29" s="69"/>
      <c r="Q29" s="6"/>
      <c r="R29" s="6"/>
      <c r="S29" s="67" t="s">
        <v>92</v>
      </c>
      <c r="T29" s="6"/>
      <c r="U29" s="13" t="s">
        <v>93</v>
      </c>
      <c r="V29" s="6"/>
      <c r="W29" s="14"/>
      <c r="BB29" s="1"/>
      <c r="BC29" t="s">
        <v>299</v>
      </c>
      <c r="BD29" s="1"/>
    </row>
    <row r="30" spans="1:56" ht="15">
      <c r="A30" s="6">
        <v>23</v>
      </c>
      <c r="B30" s="71">
        <v>85816604290</v>
      </c>
      <c r="C30" s="11" t="s">
        <v>1307</v>
      </c>
      <c r="D30" s="11" t="s">
        <v>714</v>
      </c>
      <c r="E30" s="6" t="s">
        <v>1896</v>
      </c>
      <c r="F30" s="6">
        <v>85</v>
      </c>
      <c r="G30" s="6" t="s">
        <v>1893</v>
      </c>
      <c r="H30" s="9" t="s">
        <v>1218</v>
      </c>
      <c r="I30" s="9" t="s">
        <v>1219</v>
      </c>
      <c r="J30" s="6" t="s">
        <v>623</v>
      </c>
      <c r="K30" s="6" t="s">
        <v>722</v>
      </c>
      <c r="L30" s="6">
        <v>5</v>
      </c>
      <c r="M30" s="12" t="s">
        <v>1847</v>
      </c>
      <c r="N30" s="6">
        <v>22</v>
      </c>
      <c r="O30" s="18">
        <f>21+30+17</f>
        <v>68</v>
      </c>
      <c r="P30" s="62"/>
      <c r="Q30" s="6"/>
      <c r="R30" s="6"/>
      <c r="S30" s="63" t="s">
        <v>64</v>
      </c>
      <c r="T30" s="6"/>
      <c r="U30" s="13" t="s">
        <v>77</v>
      </c>
      <c r="V30" s="6"/>
      <c r="W30" s="14"/>
      <c r="BB30" s="1"/>
      <c r="BC30" t="s">
        <v>300</v>
      </c>
      <c r="BD30" s="1"/>
    </row>
    <row r="31" spans="1:56" ht="15">
      <c r="A31" s="6">
        <v>24</v>
      </c>
      <c r="B31" s="71">
        <v>29289769929</v>
      </c>
      <c r="C31" s="11" t="s">
        <v>1339</v>
      </c>
      <c r="D31" s="11" t="s">
        <v>1458</v>
      </c>
      <c r="E31" s="6" t="s">
        <v>1896</v>
      </c>
      <c r="F31" s="6">
        <v>85</v>
      </c>
      <c r="G31" s="6" t="s">
        <v>1893</v>
      </c>
      <c r="H31" s="9" t="s">
        <v>1235</v>
      </c>
      <c r="I31" s="9" t="s">
        <v>1459</v>
      </c>
      <c r="J31" s="6" t="s">
        <v>404</v>
      </c>
      <c r="K31" s="6" t="s">
        <v>1460</v>
      </c>
      <c r="L31" s="6">
        <v>5</v>
      </c>
      <c r="M31" s="12" t="s">
        <v>1847</v>
      </c>
      <c r="N31" s="6">
        <v>23</v>
      </c>
      <c r="O31" s="18">
        <f>10+42+16</f>
        <v>68</v>
      </c>
      <c r="P31" s="62"/>
      <c r="Q31" s="6"/>
      <c r="R31" s="6"/>
      <c r="S31" s="13" t="s">
        <v>69</v>
      </c>
      <c r="T31" s="6"/>
      <c r="U31" s="13" t="s">
        <v>70</v>
      </c>
      <c r="V31" s="6"/>
      <c r="W31" s="14"/>
      <c r="BB31" s="1"/>
      <c r="BC31" t="s">
        <v>301</v>
      </c>
      <c r="BD31" s="1"/>
    </row>
    <row r="32" spans="1:56" ht="15">
      <c r="A32" s="6">
        <v>25</v>
      </c>
      <c r="B32" s="13">
        <v>49659062519</v>
      </c>
      <c r="C32" s="9" t="s">
        <v>1426</v>
      </c>
      <c r="D32" s="9" t="s">
        <v>1427</v>
      </c>
      <c r="E32" s="6" t="s">
        <v>1896</v>
      </c>
      <c r="F32" s="6">
        <v>85</v>
      </c>
      <c r="G32" s="6" t="s">
        <v>1893</v>
      </c>
      <c r="H32" s="9" t="s">
        <v>1428</v>
      </c>
      <c r="I32" s="9" t="s">
        <v>1271</v>
      </c>
      <c r="J32" s="6" t="s">
        <v>292</v>
      </c>
      <c r="K32" s="6" t="s">
        <v>1242</v>
      </c>
      <c r="L32" s="6">
        <v>5</v>
      </c>
      <c r="M32" s="6" t="s">
        <v>1847</v>
      </c>
      <c r="N32" s="6">
        <v>24</v>
      </c>
      <c r="O32" s="18">
        <f>14+30+17</f>
        <v>61</v>
      </c>
      <c r="P32" s="62"/>
      <c r="Q32" s="6"/>
      <c r="R32" s="6"/>
      <c r="S32" s="63" t="s">
        <v>1471</v>
      </c>
      <c r="T32" s="6"/>
      <c r="U32" s="13" t="s">
        <v>68</v>
      </c>
      <c r="V32" s="6"/>
      <c r="W32" s="14"/>
      <c r="BB32" s="1"/>
      <c r="BC32" t="s">
        <v>302</v>
      </c>
      <c r="BD32" s="1"/>
    </row>
    <row r="33" spans="1:56" ht="15">
      <c r="A33" s="6">
        <v>26</v>
      </c>
      <c r="B33" s="71">
        <v>35236057202</v>
      </c>
      <c r="C33" s="11" t="s">
        <v>1409</v>
      </c>
      <c r="D33" s="11" t="s">
        <v>1453</v>
      </c>
      <c r="E33" s="6" t="s">
        <v>1896</v>
      </c>
      <c r="F33" s="6">
        <v>85</v>
      </c>
      <c r="G33" s="6" t="s">
        <v>1893</v>
      </c>
      <c r="H33" s="9" t="s">
        <v>1454</v>
      </c>
      <c r="I33" s="9" t="s">
        <v>1455</v>
      </c>
      <c r="J33" s="6" t="s">
        <v>1187</v>
      </c>
      <c r="K33" s="6" t="s">
        <v>1456</v>
      </c>
      <c r="L33" s="6">
        <v>5</v>
      </c>
      <c r="M33" s="12" t="s">
        <v>1847</v>
      </c>
      <c r="N33" s="6">
        <v>25</v>
      </c>
      <c r="O33" s="18">
        <f>15+31+13</f>
        <v>59</v>
      </c>
      <c r="P33" s="69"/>
      <c r="Q33" s="6"/>
      <c r="R33" s="6"/>
      <c r="S33" s="67" t="s">
        <v>98</v>
      </c>
      <c r="T33" s="6"/>
      <c r="U33" s="13" t="s">
        <v>99</v>
      </c>
      <c r="V33" s="6"/>
      <c r="W33" s="14"/>
      <c r="BB33" s="1"/>
      <c r="BC33" t="s">
        <v>303</v>
      </c>
      <c r="BD33" s="1"/>
    </row>
    <row r="34" spans="1:56" ht="15">
      <c r="A34" s="6">
        <v>1</v>
      </c>
      <c r="B34" s="72">
        <v>18665455877</v>
      </c>
      <c r="C34" s="10" t="s">
        <v>1394</v>
      </c>
      <c r="D34" s="10" t="s">
        <v>1395</v>
      </c>
      <c r="E34" s="6" t="s">
        <v>1896</v>
      </c>
      <c r="F34" s="6">
        <v>86</v>
      </c>
      <c r="G34" s="6" t="s">
        <v>1897</v>
      </c>
      <c r="H34" s="9" t="s">
        <v>1392</v>
      </c>
      <c r="I34" s="9" t="s">
        <v>1340</v>
      </c>
      <c r="J34" s="6" t="s">
        <v>1821</v>
      </c>
      <c r="K34" s="6" t="s">
        <v>1242</v>
      </c>
      <c r="L34" s="6">
        <v>5</v>
      </c>
      <c r="M34" s="12" t="s">
        <v>1847</v>
      </c>
      <c r="N34" s="6">
        <v>1</v>
      </c>
      <c r="O34" s="29">
        <f>25+50+18</f>
        <v>93</v>
      </c>
      <c r="P34" s="62"/>
      <c r="Q34" s="6"/>
      <c r="R34" s="6"/>
      <c r="S34" s="63" t="s">
        <v>238</v>
      </c>
      <c r="T34" s="6"/>
      <c r="U34" s="13" t="s">
        <v>239</v>
      </c>
      <c r="V34" s="6"/>
      <c r="W34" s="14"/>
      <c r="BB34" s="1"/>
      <c r="BC34" t="s">
        <v>304</v>
      </c>
      <c r="BD34" s="1"/>
    </row>
    <row r="35" spans="1:56" ht="15">
      <c r="A35" s="6">
        <v>2</v>
      </c>
      <c r="B35" s="71">
        <v>90819076309</v>
      </c>
      <c r="C35" s="11" t="s">
        <v>1283</v>
      </c>
      <c r="D35" s="11" t="s">
        <v>1285</v>
      </c>
      <c r="E35" s="6" t="s">
        <v>1896</v>
      </c>
      <c r="F35" s="6">
        <v>86</v>
      </c>
      <c r="G35" s="6" t="s">
        <v>1897</v>
      </c>
      <c r="H35" s="9" t="s">
        <v>1280</v>
      </c>
      <c r="I35" s="9" t="s">
        <v>1281</v>
      </c>
      <c r="J35" s="6" t="s">
        <v>858</v>
      </c>
      <c r="K35" s="6" t="s">
        <v>1282</v>
      </c>
      <c r="L35" s="6">
        <v>5</v>
      </c>
      <c r="M35" s="12" t="s">
        <v>1847</v>
      </c>
      <c r="N35" s="6">
        <v>2</v>
      </c>
      <c r="O35" s="18">
        <f>26+44+20</f>
        <v>90</v>
      </c>
      <c r="P35" s="62"/>
      <c r="Q35" s="6"/>
      <c r="R35" s="6"/>
      <c r="S35" s="63" t="s">
        <v>916</v>
      </c>
      <c r="T35" s="6"/>
      <c r="U35" s="13" t="s">
        <v>224</v>
      </c>
      <c r="V35" s="6"/>
      <c r="W35" s="14"/>
      <c r="BB35" s="1"/>
      <c r="BC35" t="s">
        <v>305</v>
      </c>
      <c r="BD35" s="1"/>
    </row>
    <row r="36" spans="1:56" s="44" customFormat="1" ht="15">
      <c r="A36" s="6">
        <v>3</v>
      </c>
      <c r="B36" s="71">
        <v>61192999762</v>
      </c>
      <c r="C36" s="11" t="s">
        <v>1292</v>
      </c>
      <c r="D36" s="11" t="s">
        <v>1381</v>
      </c>
      <c r="E36" s="6" t="s">
        <v>1896</v>
      </c>
      <c r="F36" s="6">
        <v>86</v>
      </c>
      <c r="G36" s="6" t="s">
        <v>1897</v>
      </c>
      <c r="H36" s="9" t="s">
        <v>1472</v>
      </c>
      <c r="I36" s="9" t="s">
        <v>1494</v>
      </c>
      <c r="J36" s="6" t="s">
        <v>508</v>
      </c>
      <c r="K36" s="6" t="s">
        <v>1495</v>
      </c>
      <c r="L36" s="6">
        <v>5</v>
      </c>
      <c r="M36" s="12" t="s">
        <v>1847</v>
      </c>
      <c r="N36" s="6">
        <v>3</v>
      </c>
      <c r="O36" s="18">
        <f>25+43+19</f>
        <v>87</v>
      </c>
      <c r="P36" s="69"/>
      <c r="Q36" s="6"/>
      <c r="R36" s="6"/>
      <c r="S36" s="67" t="s">
        <v>213</v>
      </c>
      <c r="T36" s="6"/>
      <c r="U36" s="13" t="s">
        <v>214</v>
      </c>
      <c r="V36" s="6"/>
      <c r="W36" s="14"/>
      <c r="BB36" s="45"/>
      <c r="BC36" s="44" t="s">
        <v>306</v>
      </c>
      <c r="BD36" s="45"/>
    </row>
    <row r="37" spans="1:56" ht="15">
      <c r="A37" s="6">
        <v>4</v>
      </c>
      <c r="B37" s="75" t="s">
        <v>725</v>
      </c>
      <c r="C37" s="11" t="s">
        <v>1351</v>
      </c>
      <c r="D37" s="11" t="s">
        <v>1352</v>
      </c>
      <c r="E37" s="6" t="s">
        <v>1896</v>
      </c>
      <c r="F37" s="6">
        <v>86</v>
      </c>
      <c r="G37" s="6" t="s">
        <v>1897</v>
      </c>
      <c r="H37" s="9" t="s">
        <v>1349</v>
      </c>
      <c r="I37" s="9" t="s">
        <v>1350</v>
      </c>
      <c r="J37" s="6" t="s">
        <v>920</v>
      </c>
      <c r="K37" s="6" t="s">
        <v>687</v>
      </c>
      <c r="L37" s="6">
        <v>5</v>
      </c>
      <c r="M37" s="12" t="s">
        <v>1847</v>
      </c>
      <c r="N37" s="6">
        <v>4</v>
      </c>
      <c r="O37" s="18">
        <f>28+41+16</f>
        <v>85</v>
      </c>
      <c r="P37" s="62"/>
      <c r="Q37" s="6"/>
      <c r="R37" s="6"/>
      <c r="S37" s="63" t="s">
        <v>225</v>
      </c>
      <c r="T37" s="6"/>
      <c r="U37" s="13" t="s">
        <v>226</v>
      </c>
      <c r="V37" s="6"/>
      <c r="W37" s="14"/>
      <c r="BB37" s="1"/>
      <c r="BC37" t="s">
        <v>307</v>
      </c>
      <c r="BD37" s="1"/>
    </row>
    <row r="38" spans="1:56" ht="15">
      <c r="A38" s="6">
        <v>5</v>
      </c>
      <c r="B38" s="72">
        <v>46444921448</v>
      </c>
      <c r="C38" s="10" t="s">
        <v>1236</v>
      </c>
      <c r="D38" s="10" t="s">
        <v>1403</v>
      </c>
      <c r="E38" s="6" t="s">
        <v>1896</v>
      </c>
      <c r="F38" s="6">
        <v>86</v>
      </c>
      <c r="G38" s="6" t="s">
        <v>1897</v>
      </c>
      <c r="H38" s="9" t="s">
        <v>1392</v>
      </c>
      <c r="I38" s="9" t="s">
        <v>1340</v>
      </c>
      <c r="J38" s="6" t="s">
        <v>277</v>
      </c>
      <c r="K38" s="6" t="s">
        <v>1242</v>
      </c>
      <c r="L38" s="6">
        <v>5</v>
      </c>
      <c r="M38" s="12" t="s">
        <v>1847</v>
      </c>
      <c r="N38" s="6">
        <v>5</v>
      </c>
      <c r="O38" s="29">
        <f>21+47+16</f>
        <v>84</v>
      </c>
      <c r="P38" s="62"/>
      <c r="Q38" s="6"/>
      <c r="R38" s="6"/>
      <c r="S38" s="63" t="s">
        <v>205</v>
      </c>
      <c r="T38" s="6"/>
      <c r="U38" s="13" t="s">
        <v>206</v>
      </c>
      <c r="V38" s="6"/>
      <c r="W38" s="14"/>
      <c r="BB38" s="1"/>
      <c r="BC38" t="s">
        <v>308</v>
      </c>
      <c r="BD38" s="1"/>
    </row>
    <row r="39" spans="1:56" ht="15">
      <c r="A39" s="6">
        <v>6</v>
      </c>
      <c r="B39" s="71">
        <v>50900867476</v>
      </c>
      <c r="C39" s="11" t="s">
        <v>1258</v>
      </c>
      <c r="D39" s="11" t="s">
        <v>1259</v>
      </c>
      <c r="E39" s="6" t="s">
        <v>1896</v>
      </c>
      <c r="F39" s="6">
        <v>86</v>
      </c>
      <c r="G39" s="6" t="s">
        <v>1897</v>
      </c>
      <c r="H39" s="9" t="s">
        <v>1241</v>
      </c>
      <c r="I39" s="9" t="s">
        <v>1230</v>
      </c>
      <c r="J39" s="6" t="s">
        <v>272</v>
      </c>
      <c r="K39" s="6" t="s">
        <v>1242</v>
      </c>
      <c r="L39" s="6">
        <v>5</v>
      </c>
      <c r="M39" s="12" t="s">
        <v>1847</v>
      </c>
      <c r="N39" s="6">
        <v>6</v>
      </c>
      <c r="O39" s="18">
        <f>25+40+18</f>
        <v>83</v>
      </c>
      <c r="P39" s="62"/>
      <c r="Q39" s="6"/>
      <c r="R39" s="6"/>
      <c r="S39" s="67" t="s">
        <v>1452</v>
      </c>
      <c r="T39" s="6"/>
      <c r="U39" s="13" t="s">
        <v>203</v>
      </c>
      <c r="V39" s="6"/>
      <c r="W39" s="14"/>
      <c r="BB39" s="1"/>
      <c r="BC39" t="s">
        <v>309</v>
      </c>
      <c r="BD39" s="1"/>
    </row>
    <row r="40" spans="1:56" ht="15">
      <c r="A40" s="6">
        <v>7</v>
      </c>
      <c r="B40" s="71">
        <v>36451112685</v>
      </c>
      <c r="C40" s="11" t="s">
        <v>1368</v>
      </c>
      <c r="D40" s="11" t="s">
        <v>1224</v>
      </c>
      <c r="E40" s="6" t="s">
        <v>1896</v>
      </c>
      <c r="F40" s="6">
        <v>86</v>
      </c>
      <c r="G40" s="6" t="s">
        <v>1897</v>
      </c>
      <c r="H40" s="9" t="s">
        <v>1353</v>
      </c>
      <c r="I40" s="9" t="s">
        <v>1335</v>
      </c>
      <c r="J40" s="6" t="s">
        <v>275</v>
      </c>
      <c r="K40" s="6" t="s">
        <v>1242</v>
      </c>
      <c r="L40" s="6">
        <v>5</v>
      </c>
      <c r="M40" s="12" t="s">
        <v>1847</v>
      </c>
      <c r="N40" s="6">
        <v>7</v>
      </c>
      <c r="O40" s="18">
        <f>25+39+18</f>
        <v>82</v>
      </c>
      <c r="P40" s="62"/>
      <c r="Q40" s="6"/>
      <c r="R40" s="6"/>
      <c r="S40" s="63" t="s">
        <v>483</v>
      </c>
      <c r="T40" s="6"/>
      <c r="U40" s="13" t="s">
        <v>204</v>
      </c>
      <c r="V40" s="6"/>
      <c r="W40" s="14"/>
      <c r="BB40" s="1"/>
      <c r="BC40" t="s">
        <v>310</v>
      </c>
      <c r="BD40" s="1"/>
    </row>
    <row r="41" spans="1:56" ht="15">
      <c r="A41" s="6">
        <v>8</v>
      </c>
      <c r="B41" s="71">
        <v>66139245933</v>
      </c>
      <c r="C41" s="11" t="s">
        <v>1325</v>
      </c>
      <c r="D41" s="11" t="s">
        <v>1326</v>
      </c>
      <c r="E41" s="6" t="s">
        <v>1896</v>
      </c>
      <c r="F41" s="6">
        <v>86</v>
      </c>
      <c r="G41" s="6" t="s">
        <v>1897</v>
      </c>
      <c r="H41" s="9" t="s">
        <v>1299</v>
      </c>
      <c r="I41" s="9" t="s">
        <v>1300</v>
      </c>
      <c r="J41" s="6" t="s">
        <v>1825</v>
      </c>
      <c r="K41" s="6" t="s">
        <v>1324</v>
      </c>
      <c r="L41" s="6">
        <v>5</v>
      </c>
      <c r="M41" s="12" t="s">
        <v>1847</v>
      </c>
      <c r="N41" s="6">
        <v>8</v>
      </c>
      <c r="O41" s="18">
        <f>19+48+15</f>
        <v>82</v>
      </c>
      <c r="P41" s="62"/>
      <c r="Q41" s="6"/>
      <c r="R41" s="6"/>
      <c r="S41" s="63" t="s">
        <v>242</v>
      </c>
      <c r="T41" s="6"/>
      <c r="U41" s="13" t="s">
        <v>243</v>
      </c>
      <c r="V41" s="6"/>
      <c r="W41" s="14"/>
      <c r="BB41" s="1"/>
      <c r="BC41" t="s">
        <v>311</v>
      </c>
      <c r="BD41" s="1"/>
    </row>
    <row r="42" spans="1:56" ht="15">
      <c r="A42" s="6">
        <v>9</v>
      </c>
      <c r="B42" s="71" t="s">
        <v>1389</v>
      </c>
      <c r="C42" s="11" t="s">
        <v>1851</v>
      </c>
      <c r="D42" s="11" t="s">
        <v>718</v>
      </c>
      <c r="E42" s="6" t="s">
        <v>1896</v>
      </c>
      <c r="F42" s="6">
        <v>86</v>
      </c>
      <c r="G42" s="6" t="s">
        <v>1897</v>
      </c>
      <c r="H42" s="9" t="s">
        <v>1356</v>
      </c>
      <c r="I42" s="9" t="s">
        <v>1386</v>
      </c>
      <c r="J42" s="6" t="s">
        <v>469</v>
      </c>
      <c r="K42" s="6" t="s">
        <v>1387</v>
      </c>
      <c r="L42" s="6">
        <v>5</v>
      </c>
      <c r="M42" s="12" t="s">
        <v>1847</v>
      </c>
      <c r="N42" s="6">
        <v>9</v>
      </c>
      <c r="O42" s="18">
        <f>18+46+18</f>
        <v>82</v>
      </c>
      <c r="P42" s="69"/>
      <c r="Q42" s="6"/>
      <c r="R42" s="6"/>
      <c r="S42" s="67" t="s">
        <v>211</v>
      </c>
      <c r="T42" s="6"/>
      <c r="U42" s="13" t="s">
        <v>212</v>
      </c>
      <c r="V42" s="6"/>
      <c r="W42" s="14"/>
      <c r="BB42" s="1"/>
      <c r="BC42" t="s">
        <v>312</v>
      </c>
      <c r="BD42" s="1"/>
    </row>
    <row r="43" spans="1:56" ht="15">
      <c r="A43" s="6">
        <v>10</v>
      </c>
      <c r="B43" s="71" t="s">
        <v>1414</v>
      </c>
      <c r="C43" s="11" t="s">
        <v>1235</v>
      </c>
      <c r="D43" s="11" t="s">
        <v>1385</v>
      </c>
      <c r="E43" s="6" t="s">
        <v>1896</v>
      </c>
      <c r="F43" s="6">
        <v>86</v>
      </c>
      <c r="G43" s="6" t="s">
        <v>1897</v>
      </c>
      <c r="H43" s="9" t="s">
        <v>1349</v>
      </c>
      <c r="I43" s="9" t="s">
        <v>1350</v>
      </c>
      <c r="J43" s="6" t="s">
        <v>1000</v>
      </c>
      <c r="K43" s="6" t="s">
        <v>1408</v>
      </c>
      <c r="L43" s="6">
        <v>5</v>
      </c>
      <c r="M43" s="12" t="s">
        <v>1847</v>
      </c>
      <c r="N43" s="6">
        <v>10</v>
      </c>
      <c r="O43" s="18">
        <f>23+41+15</f>
        <v>79</v>
      </c>
      <c r="P43" s="62"/>
      <c r="Q43" s="6"/>
      <c r="R43" s="6"/>
      <c r="S43" s="63" t="s">
        <v>229</v>
      </c>
      <c r="T43" s="6"/>
      <c r="U43" s="13" t="s">
        <v>230</v>
      </c>
      <c r="V43" s="6"/>
      <c r="W43" s="14"/>
      <c r="BB43" s="1"/>
      <c r="BC43" t="s">
        <v>313</v>
      </c>
      <c r="BD43" s="1"/>
    </row>
    <row r="44" spans="1:56" ht="15">
      <c r="A44" s="6">
        <v>11</v>
      </c>
      <c r="B44" s="71">
        <v>78041624567</v>
      </c>
      <c r="C44" s="11" t="s">
        <v>1296</v>
      </c>
      <c r="D44" s="11" t="s">
        <v>720</v>
      </c>
      <c r="E44" s="6" t="s">
        <v>1896</v>
      </c>
      <c r="F44" s="6">
        <v>86</v>
      </c>
      <c r="G44" s="6" t="s">
        <v>1897</v>
      </c>
      <c r="H44" s="9" t="s">
        <v>691</v>
      </c>
      <c r="I44" s="9" t="s">
        <v>692</v>
      </c>
      <c r="J44" s="6" t="s">
        <v>675</v>
      </c>
      <c r="K44" s="6" t="s">
        <v>721</v>
      </c>
      <c r="L44" s="6">
        <v>5</v>
      </c>
      <c r="M44" s="12" t="s">
        <v>1847</v>
      </c>
      <c r="N44" s="6">
        <v>11</v>
      </c>
      <c r="O44" s="18">
        <f>14+49+16</f>
        <v>79</v>
      </c>
      <c r="P44" s="62"/>
      <c r="Q44" s="6"/>
      <c r="R44" s="6"/>
      <c r="S44" s="13" t="s">
        <v>221</v>
      </c>
      <c r="T44" s="6"/>
      <c r="U44" s="13" t="s">
        <v>222</v>
      </c>
      <c r="V44" s="6"/>
      <c r="W44" s="14"/>
      <c r="BB44" s="1"/>
      <c r="BC44" t="s">
        <v>314</v>
      </c>
      <c r="BD44" s="1"/>
    </row>
    <row r="45" spans="1:56" ht="15">
      <c r="A45" s="6">
        <v>12</v>
      </c>
      <c r="B45" s="71">
        <v>28902438194</v>
      </c>
      <c r="C45" s="11" t="s">
        <v>1304</v>
      </c>
      <c r="D45" s="11" t="s">
        <v>1305</v>
      </c>
      <c r="E45" s="6" t="s">
        <v>1896</v>
      </c>
      <c r="F45" s="6">
        <v>86</v>
      </c>
      <c r="G45" s="6" t="s">
        <v>1897</v>
      </c>
      <c r="H45" s="9" t="s">
        <v>1299</v>
      </c>
      <c r="I45" s="9" t="s">
        <v>1300</v>
      </c>
      <c r="J45" s="6" t="s">
        <v>1149</v>
      </c>
      <c r="K45" s="6" t="s">
        <v>1301</v>
      </c>
      <c r="L45" s="6">
        <v>5</v>
      </c>
      <c r="M45" s="12" t="s">
        <v>1847</v>
      </c>
      <c r="N45" s="6">
        <v>12</v>
      </c>
      <c r="O45" s="18">
        <f>23+39+15</f>
        <v>77</v>
      </c>
      <c r="P45" s="62"/>
      <c r="Q45" s="6"/>
      <c r="R45" s="6"/>
      <c r="S45" s="63" t="s">
        <v>233</v>
      </c>
      <c r="T45" s="6"/>
      <c r="U45" s="13" t="s">
        <v>234</v>
      </c>
      <c r="V45" s="6"/>
      <c r="W45" s="14"/>
      <c r="BB45" s="1"/>
      <c r="BC45" t="s">
        <v>315</v>
      </c>
      <c r="BD45" s="1"/>
    </row>
    <row r="46" spans="1:56" ht="15">
      <c r="A46" s="6">
        <v>13</v>
      </c>
      <c r="B46" s="71">
        <v>27027871796</v>
      </c>
      <c r="C46" s="11" t="s">
        <v>1405</v>
      </c>
      <c r="D46" s="11" t="s">
        <v>1457</v>
      </c>
      <c r="E46" s="6" t="s">
        <v>1896</v>
      </c>
      <c r="F46" s="6">
        <v>86</v>
      </c>
      <c r="G46" s="6" t="s">
        <v>1897</v>
      </c>
      <c r="H46" s="9" t="s">
        <v>1454</v>
      </c>
      <c r="I46" s="9" t="s">
        <v>1455</v>
      </c>
      <c r="J46" s="6" t="s">
        <v>1187</v>
      </c>
      <c r="K46" s="6" t="s">
        <v>1456</v>
      </c>
      <c r="L46" s="6">
        <v>5</v>
      </c>
      <c r="M46" s="12" t="s">
        <v>1847</v>
      </c>
      <c r="N46" s="6">
        <v>13</v>
      </c>
      <c r="O46" s="18">
        <f>20+40+17</f>
        <v>77</v>
      </c>
      <c r="P46" s="69"/>
      <c r="Q46" s="6"/>
      <c r="R46" s="6"/>
      <c r="S46" s="66" t="s">
        <v>918</v>
      </c>
      <c r="T46" s="6"/>
      <c r="U46" s="13" t="s">
        <v>235</v>
      </c>
      <c r="V46" s="6"/>
      <c r="W46" s="14"/>
      <c r="BB46" s="1"/>
      <c r="BC46" t="s">
        <v>316</v>
      </c>
      <c r="BD46" s="1"/>
    </row>
    <row r="47" spans="1:56" ht="15">
      <c r="A47" s="6">
        <v>14</v>
      </c>
      <c r="B47" s="13">
        <v>56954768654</v>
      </c>
      <c r="C47" s="35" t="s">
        <v>1351</v>
      </c>
      <c r="D47" s="9" t="s">
        <v>1514</v>
      </c>
      <c r="E47" s="6" t="s">
        <v>1896</v>
      </c>
      <c r="F47" s="6">
        <v>86</v>
      </c>
      <c r="G47" s="6" t="s">
        <v>1897</v>
      </c>
      <c r="H47" s="9" t="s">
        <v>1497</v>
      </c>
      <c r="I47" s="9" t="s">
        <v>1498</v>
      </c>
      <c r="J47" s="6" t="s">
        <v>594</v>
      </c>
      <c r="K47" s="6" t="s">
        <v>1499</v>
      </c>
      <c r="L47" s="6">
        <v>5</v>
      </c>
      <c r="M47" s="6" t="s">
        <v>1847</v>
      </c>
      <c r="N47" s="6">
        <v>14</v>
      </c>
      <c r="O47" s="18">
        <f>16+44+17</f>
        <v>77</v>
      </c>
      <c r="P47" s="62"/>
      <c r="Q47" s="6"/>
      <c r="R47" s="6"/>
      <c r="S47" s="63" t="s">
        <v>215</v>
      </c>
      <c r="T47" s="6"/>
      <c r="U47" s="13" t="s">
        <v>216</v>
      </c>
      <c r="V47" s="6"/>
      <c r="W47" s="14"/>
      <c r="BB47" s="1"/>
      <c r="BC47" t="s">
        <v>327</v>
      </c>
      <c r="BD47" s="1"/>
    </row>
    <row r="48" spans="1:56" ht="15">
      <c r="A48" s="6">
        <v>15</v>
      </c>
      <c r="B48" s="63" t="s">
        <v>324</v>
      </c>
      <c r="C48" s="9" t="s">
        <v>325</v>
      </c>
      <c r="D48" s="9" t="s">
        <v>1355</v>
      </c>
      <c r="E48" s="6" t="s">
        <v>1896</v>
      </c>
      <c r="F48" s="6">
        <v>86</v>
      </c>
      <c r="G48" s="6" t="s">
        <v>1897</v>
      </c>
      <c r="H48" s="9" t="s">
        <v>1356</v>
      </c>
      <c r="I48" s="9" t="s">
        <v>1386</v>
      </c>
      <c r="J48" s="6" t="s">
        <v>961</v>
      </c>
      <c r="K48" s="6" t="s">
        <v>319</v>
      </c>
      <c r="L48" s="6">
        <v>5</v>
      </c>
      <c r="M48" s="6" t="s">
        <v>320</v>
      </c>
      <c r="N48" s="6">
        <v>15</v>
      </c>
      <c r="O48" s="6">
        <f>14+45+15</f>
        <v>74</v>
      </c>
      <c r="P48" s="69"/>
      <c r="Q48" s="6"/>
      <c r="R48" s="6"/>
      <c r="S48" s="67" t="s">
        <v>227</v>
      </c>
      <c r="T48" s="6"/>
      <c r="U48" s="13" t="s">
        <v>228</v>
      </c>
      <c r="V48" s="6"/>
      <c r="W48" s="14"/>
      <c r="BB48" s="1"/>
      <c r="BC48" t="s">
        <v>328</v>
      </c>
      <c r="BD48" s="1"/>
    </row>
    <row r="49" spans="1:56" ht="15">
      <c r="A49" s="6">
        <v>16</v>
      </c>
      <c r="B49" s="71">
        <v>67781271620</v>
      </c>
      <c r="C49" s="11" t="s">
        <v>1314</v>
      </c>
      <c r="D49" s="11" t="s">
        <v>1315</v>
      </c>
      <c r="E49" s="6" t="s">
        <v>1896</v>
      </c>
      <c r="F49" s="6">
        <v>86</v>
      </c>
      <c r="G49" s="6" t="s">
        <v>1897</v>
      </c>
      <c r="H49" s="9" t="s">
        <v>1851</v>
      </c>
      <c r="I49" s="9" t="s">
        <v>1316</v>
      </c>
      <c r="J49" s="6" t="s">
        <v>1823</v>
      </c>
      <c r="K49" s="6" t="s">
        <v>1242</v>
      </c>
      <c r="L49" s="6">
        <v>5</v>
      </c>
      <c r="M49" s="12" t="s">
        <v>1847</v>
      </c>
      <c r="N49" s="6">
        <v>16</v>
      </c>
      <c r="O49" s="18">
        <f>19+38+16</f>
        <v>73</v>
      </c>
      <c r="P49" s="69"/>
      <c r="Q49" s="6"/>
      <c r="R49" s="6"/>
      <c r="S49" s="66" t="s">
        <v>240</v>
      </c>
      <c r="T49" s="6"/>
      <c r="U49" s="13" t="s">
        <v>241</v>
      </c>
      <c r="V49" s="6"/>
      <c r="W49" s="14"/>
      <c r="BB49" s="1"/>
      <c r="BC49" t="s">
        <v>329</v>
      </c>
      <c r="BD49" s="1"/>
    </row>
    <row r="50" spans="1:56" ht="15">
      <c r="A50" s="6">
        <v>17</v>
      </c>
      <c r="B50" s="75" t="s">
        <v>724</v>
      </c>
      <c r="C50" s="11" t="s">
        <v>323</v>
      </c>
      <c r="D50" s="11" t="s">
        <v>719</v>
      </c>
      <c r="E50" s="6" t="s">
        <v>1896</v>
      </c>
      <c r="F50" s="6">
        <v>86</v>
      </c>
      <c r="G50" s="6" t="s">
        <v>1897</v>
      </c>
      <c r="H50" s="9" t="s">
        <v>1218</v>
      </c>
      <c r="I50" s="9" t="s">
        <v>1219</v>
      </c>
      <c r="J50" s="6" t="s">
        <v>623</v>
      </c>
      <c r="K50" s="6" t="s">
        <v>722</v>
      </c>
      <c r="L50" s="6">
        <v>5</v>
      </c>
      <c r="M50" s="12" t="s">
        <v>1847</v>
      </c>
      <c r="N50" s="6">
        <v>17</v>
      </c>
      <c r="O50" s="18">
        <f>18+37+18</f>
        <v>73</v>
      </c>
      <c r="P50" s="62"/>
      <c r="Q50" s="6"/>
      <c r="R50" s="6"/>
      <c r="S50" s="63" t="s">
        <v>219</v>
      </c>
      <c r="T50" s="6"/>
      <c r="U50" s="13" t="s">
        <v>220</v>
      </c>
      <c r="V50" s="6"/>
      <c r="W50" s="14"/>
      <c r="BB50" s="1"/>
      <c r="BC50" t="s">
        <v>330</v>
      </c>
      <c r="BD50" s="1"/>
    </row>
    <row r="51" spans="1:56" ht="15">
      <c r="A51" s="6">
        <v>18</v>
      </c>
      <c r="B51" s="71">
        <v>85932399779</v>
      </c>
      <c r="C51" s="11" t="s">
        <v>1237</v>
      </c>
      <c r="D51" s="11" t="s">
        <v>202</v>
      </c>
      <c r="E51" s="6" t="s">
        <v>1896</v>
      </c>
      <c r="F51" s="6">
        <v>86</v>
      </c>
      <c r="G51" s="6" t="s">
        <v>1897</v>
      </c>
      <c r="H51" s="9" t="s">
        <v>1227</v>
      </c>
      <c r="I51" s="9" t="s">
        <v>1228</v>
      </c>
      <c r="J51" s="6" t="s">
        <v>814</v>
      </c>
      <c r="K51" s="6" t="s">
        <v>1229</v>
      </c>
      <c r="L51" s="6">
        <v>5</v>
      </c>
      <c r="M51" s="12" t="s">
        <v>1847</v>
      </c>
      <c r="N51" s="6">
        <v>18</v>
      </c>
      <c r="O51" s="18">
        <f>17+38+18</f>
        <v>73</v>
      </c>
      <c r="P51" s="62"/>
      <c r="Q51" s="6"/>
      <c r="R51" s="6"/>
      <c r="S51" s="63" t="s">
        <v>739</v>
      </c>
      <c r="T51" s="6"/>
      <c r="U51" s="13" t="s">
        <v>223</v>
      </c>
      <c r="V51" s="6"/>
      <c r="W51" s="14"/>
      <c r="BB51" s="1"/>
      <c r="BC51" t="s">
        <v>331</v>
      </c>
      <c r="BD51" s="1"/>
    </row>
    <row r="52" spans="1:56" ht="15">
      <c r="A52" s="6">
        <v>19</v>
      </c>
      <c r="B52" s="71">
        <v>71957534654</v>
      </c>
      <c r="C52" s="11" t="s">
        <v>1849</v>
      </c>
      <c r="D52" s="11" t="s">
        <v>1850</v>
      </c>
      <c r="E52" s="6" t="s">
        <v>1896</v>
      </c>
      <c r="F52" s="6">
        <v>86</v>
      </c>
      <c r="G52" s="6" t="s">
        <v>1897</v>
      </c>
      <c r="H52" s="9" t="s">
        <v>1844</v>
      </c>
      <c r="I52" s="9" t="s">
        <v>1845</v>
      </c>
      <c r="J52" s="6" t="s">
        <v>412</v>
      </c>
      <c r="K52" s="6" t="s">
        <v>1846</v>
      </c>
      <c r="L52" s="6">
        <v>5</v>
      </c>
      <c r="M52" s="12" t="s">
        <v>1847</v>
      </c>
      <c r="N52" s="6">
        <v>19</v>
      </c>
      <c r="O52" s="18">
        <f>14+42+16</f>
        <v>72</v>
      </c>
      <c r="P52" s="69"/>
      <c r="Q52" s="6"/>
      <c r="R52" s="6"/>
      <c r="S52" s="67" t="s">
        <v>209</v>
      </c>
      <c r="T52" s="6"/>
      <c r="U52" s="13" t="s">
        <v>210</v>
      </c>
      <c r="V52" s="6"/>
      <c r="W52" s="14"/>
      <c r="BB52" s="1"/>
      <c r="BC52" t="s">
        <v>332</v>
      </c>
      <c r="BD52" s="1"/>
    </row>
    <row r="53" spans="1:56" ht="15">
      <c r="A53" s="6">
        <v>20</v>
      </c>
      <c r="B53" s="74">
        <v>56779723230</v>
      </c>
      <c r="C53" s="11" t="s">
        <v>1225</v>
      </c>
      <c r="D53" s="11" t="s">
        <v>1226</v>
      </c>
      <c r="E53" s="6" t="s">
        <v>1896</v>
      </c>
      <c r="F53" s="6">
        <v>86</v>
      </c>
      <c r="G53" s="6" t="s">
        <v>1897</v>
      </c>
      <c r="H53" s="9" t="s">
        <v>1218</v>
      </c>
      <c r="I53" s="9" t="s">
        <v>1219</v>
      </c>
      <c r="J53" s="6" t="s">
        <v>619</v>
      </c>
      <c r="K53" s="6" t="s">
        <v>1277</v>
      </c>
      <c r="L53" s="6">
        <v>5</v>
      </c>
      <c r="M53" s="12" t="s">
        <v>1847</v>
      </c>
      <c r="N53" s="6">
        <v>20</v>
      </c>
      <c r="O53" s="18">
        <f>20+38+13</f>
        <v>71</v>
      </c>
      <c r="P53" s="69"/>
      <c r="Q53" s="6"/>
      <c r="R53" s="6"/>
      <c r="S53" s="68" t="s">
        <v>217</v>
      </c>
      <c r="T53" s="6"/>
      <c r="U53" s="13" t="s">
        <v>218</v>
      </c>
      <c r="V53" s="6"/>
      <c r="W53" s="14"/>
      <c r="BB53" s="1"/>
      <c r="BC53" t="s">
        <v>333</v>
      </c>
      <c r="BD53" s="1"/>
    </row>
    <row r="54" spans="1:56" ht="15">
      <c r="A54" s="6">
        <v>21</v>
      </c>
      <c r="B54" s="71">
        <v>38346290823</v>
      </c>
      <c r="C54" s="11" t="s">
        <v>1307</v>
      </c>
      <c r="D54" s="11" t="s">
        <v>1467</v>
      </c>
      <c r="E54" s="6" t="s">
        <v>1896</v>
      </c>
      <c r="F54" s="6">
        <v>86</v>
      </c>
      <c r="G54" s="6" t="s">
        <v>1897</v>
      </c>
      <c r="H54" s="9" t="s">
        <v>1235</v>
      </c>
      <c r="I54" s="9" t="s">
        <v>1459</v>
      </c>
      <c r="J54" s="6" t="s">
        <v>1206</v>
      </c>
      <c r="K54" s="6" t="s">
        <v>1466</v>
      </c>
      <c r="L54" s="6">
        <v>5</v>
      </c>
      <c r="M54" s="12" t="s">
        <v>1847</v>
      </c>
      <c r="N54" s="6">
        <v>21</v>
      </c>
      <c r="O54" s="18">
        <f>16+42+12</f>
        <v>70</v>
      </c>
      <c r="P54" s="62"/>
      <c r="Q54" s="6"/>
      <c r="R54" s="6"/>
      <c r="S54" s="63" t="s">
        <v>236</v>
      </c>
      <c r="T54" s="6"/>
      <c r="U54" s="13" t="s">
        <v>237</v>
      </c>
      <c r="V54" s="6"/>
      <c r="W54" s="14"/>
      <c r="BB54" s="1"/>
      <c r="BC54" t="s">
        <v>334</v>
      </c>
      <c r="BD54" s="1"/>
    </row>
    <row r="55" spans="1:56" ht="15">
      <c r="A55" s="6">
        <v>22</v>
      </c>
      <c r="B55" s="71">
        <v>23806490686</v>
      </c>
      <c r="C55" s="11" t="s">
        <v>1276</v>
      </c>
      <c r="D55" s="11" t="s">
        <v>1370</v>
      </c>
      <c r="E55" s="6" t="s">
        <v>1896</v>
      </c>
      <c r="F55" s="6">
        <v>86</v>
      </c>
      <c r="G55" s="6" t="s">
        <v>1897</v>
      </c>
      <c r="H55" s="9" t="s">
        <v>1225</v>
      </c>
      <c r="I55" s="9" t="s">
        <v>1390</v>
      </c>
      <c r="J55" s="6" t="s">
        <v>1128</v>
      </c>
      <c r="K55" s="6" t="s">
        <v>1371</v>
      </c>
      <c r="L55" s="6">
        <v>5</v>
      </c>
      <c r="M55" s="12" t="s">
        <v>1847</v>
      </c>
      <c r="N55" s="6">
        <v>22</v>
      </c>
      <c r="O55" s="18">
        <f>16+40+14</f>
        <v>70</v>
      </c>
      <c r="P55" s="69"/>
      <c r="Q55" s="6"/>
      <c r="R55" s="6"/>
      <c r="S55" s="67" t="s">
        <v>231</v>
      </c>
      <c r="T55" s="6"/>
      <c r="U55" s="13" t="s">
        <v>232</v>
      </c>
      <c r="V55" s="6"/>
      <c r="W55" s="14"/>
      <c r="BB55" s="1"/>
      <c r="BC55" t="s">
        <v>335</v>
      </c>
      <c r="BD55" s="1"/>
    </row>
    <row r="56" spans="1:56" ht="15">
      <c r="A56" s="6">
        <v>23</v>
      </c>
      <c r="B56" s="13">
        <v>72265481367</v>
      </c>
      <c r="C56" s="9" t="s">
        <v>1278</v>
      </c>
      <c r="D56" s="9" t="s">
        <v>1431</v>
      </c>
      <c r="E56" s="6" t="s">
        <v>1896</v>
      </c>
      <c r="F56" s="6">
        <v>86</v>
      </c>
      <c r="G56" s="6" t="s">
        <v>1897</v>
      </c>
      <c r="H56" s="9" t="s">
        <v>1428</v>
      </c>
      <c r="I56" s="9" t="s">
        <v>1271</v>
      </c>
      <c r="J56" s="6" t="s">
        <v>292</v>
      </c>
      <c r="K56" s="6" t="s">
        <v>1242</v>
      </c>
      <c r="L56" s="6">
        <v>5</v>
      </c>
      <c r="M56" s="6" t="s">
        <v>1847</v>
      </c>
      <c r="N56" s="6">
        <v>23</v>
      </c>
      <c r="O56" s="18">
        <f>11+36+14</f>
        <v>61</v>
      </c>
      <c r="P56" s="62"/>
      <c r="Q56" s="6"/>
      <c r="R56" s="6"/>
      <c r="S56" s="63" t="s">
        <v>207</v>
      </c>
      <c r="T56" s="6"/>
      <c r="U56" s="13" t="s">
        <v>208</v>
      </c>
      <c r="V56" s="6"/>
      <c r="W56" s="14"/>
      <c r="BB56" s="1"/>
      <c r="BC56" t="s">
        <v>336</v>
      </c>
      <c r="BD56" s="1"/>
    </row>
    <row r="57" spans="1:56" ht="15">
      <c r="A57" s="6">
        <v>1</v>
      </c>
      <c r="B57" s="75" t="s">
        <v>727</v>
      </c>
      <c r="C57" s="11" t="s">
        <v>1267</v>
      </c>
      <c r="D57" s="11" t="s">
        <v>1328</v>
      </c>
      <c r="E57" s="6" t="s">
        <v>1896</v>
      </c>
      <c r="F57" s="6">
        <v>87</v>
      </c>
      <c r="G57" s="6" t="s">
        <v>1901</v>
      </c>
      <c r="H57" s="9" t="s">
        <v>1299</v>
      </c>
      <c r="I57" s="9" t="s">
        <v>1300</v>
      </c>
      <c r="J57" s="6" t="s">
        <v>1825</v>
      </c>
      <c r="K57" s="6" t="s">
        <v>1324</v>
      </c>
      <c r="L57" s="6">
        <v>5</v>
      </c>
      <c r="M57" s="12" t="s">
        <v>1847</v>
      </c>
      <c r="N57" s="8">
        <v>1</v>
      </c>
      <c r="O57" s="18">
        <f>24+50+20</f>
        <v>94</v>
      </c>
      <c r="P57" s="62"/>
      <c r="Q57" s="6"/>
      <c r="R57" s="6"/>
      <c r="S57" s="63" t="s">
        <v>1263</v>
      </c>
      <c r="T57" s="6"/>
      <c r="U57" s="13" t="s">
        <v>128</v>
      </c>
      <c r="V57" s="6"/>
      <c r="W57" s="14"/>
      <c r="BB57" s="1"/>
      <c r="BC57" t="s">
        <v>337</v>
      </c>
      <c r="BD57" s="1"/>
    </row>
    <row r="58" spans="1:56" ht="15">
      <c r="A58" s="6">
        <v>2</v>
      </c>
      <c r="B58" s="71">
        <v>72395883005</v>
      </c>
      <c r="C58" s="9" t="s">
        <v>710</v>
      </c>
      <c r="D58" s="9" t="s">
        <v>711</v>
      </c>
      <c r="E58" s="6" t="s">
        <v>1896</v>
      </c>
      <c r="F58" s="6">
        <v>87</v>
      </c>
      <c r="G58" s="6" t="s">
        <v>1901</v>
      </c>
      <c r="H58" s="9" t="s">
        <v>691</v>
      </c>
      <c r="I58" s="9" t="s">
        <v>696</v>
      </c>
      <c r="J58" s="6" t="s">
        <v>675</v>
      </c>
      <c r="K58" s="6" t="s">
        <v>721</v>
      </c>
      <c r="L58" s="6">
        <v>5</v>
      </c>
      <c r="M58" s="12" t="s">
        <v>1847</v>
      </c>
      <c r="N58" s="6">
        <v>2</v>
      </c>
      <c r="O58" s="18">
        <f>28+46+18</f>
        <v>92</v>
      </c>
      <c r="P58" s="62"/>
      <c r="Q58" s="6"/>
      <c r="R58" s="6"/>
      <c r="S58" s="66" t="s">
        <v>118</v>
      </c>
      <c r="T58" s="6"/>
      <c r="U58" s="13" t="s">
        <v>119</v>
      </c>
      <c r="V58" s="6"/>
      <c r="W58" s="14"/>
      <c r="BB58" s="1"/>
      <c r="BC58" t="s">
        <v>338</v>
      </c>
      <c r="BD58" s="1"/>
    </row>
    <row r="59" spans="1:56" ht="15">
      <c r="A59" s="6">
        <v>3</v>
      </c>
      <c r="B59" s="13">
        <v>62282954129</v>
      </c>
      <c r="C59" s="9" t="s">
        <v>1500</v>
      </c>
      <c r="D59" s="9" t="s">
        <v>1501</v>
      </c>
      <c r="E59" s="6" t="s">
        <v>1896</v>
      </c>
      <c r="F59" s="6">
        <v>87</v>
      </c>
      <c r="G59" s="6" t="s">
        <v>1901</v>
      </c>
      <c r="H59" s="9" t="s">
        <v>1497</v>
      </c>
      <c r="I59" s="9" t="s">
        <v>1498</v>
      </c>
      <c r="J59" s="6" t="s">
        <v>594</v>
      </c>
      <c r="K59" s="6" t="s">
        <v>1499</v>
      </c>
      <c r="L59" s="6">
        <v>5</v>
      </c>
      <c r="M59" s="6" t="s">
        <v>1847</v>
      </c>
      <c r="N59" s="8">
        <v>3</v>
      </c>
      <c r="O59" s="18">
        <f>26+43+20</f>
        <v>89</v>
      </c>
      <c r="P59" s="62"/>
      <c r="Q59" s="6"/>
      <c r="R59" s="6"/>
      <c r="S59" s="66" t="s">
        <v>116</v>
      </c>
      <c r="T59" s="6"/>
      <c r="U59" s="13" t="s">
        <v>117</v>
      </c>
      <c r="V59" s="6"/>
      <c r="W59" s="14"/>
      <c r="BB59" s="1"/>
      <c r="BC59" t="s">
        <v>339</v>
      </c>
      <c r="BD59" s="1"/>
    </row>
    <row r="60" spans="1:56" ht="15">
      <c r="A60" s="6">
        <v>4</v>
      </c>
      <c r="B60" s="71">
        <v>83162664405</v>
      </c>
      <c r="C60" s="11" t="s">
        <v>1221</v>
      </c>
      <c r="D60" s="11" t="s">
        <v>1357</v>
      </c>
      <c r="E60" s="6" t="s">
        <v>1896</v>
      </c>
      <c r="F60" s="6">
        <v>87</v>
      </c>
      <c r="G60" s="6" t="s">
        <v>1901</v>
      </c>
      <c r="H60" s="9" t="s">
        <v>1349</v>
      </c>
      <c r="I60" s="9" t="s">
        <v>1350</v>
      </c>
      <c r="J60" s="6" t="s">
        <v>920</v>
      </c>
      <c r="K60" s="6" t="s">
        <v>687</v>
      </c>
      <c r="L60" s="6">
        <v>5</v>
      </c>
      <c r="M60" s="12" t="s">
        <v>1847</v>
      </c>
      <c r="N60" s="6">
        <v>4</v>
      </c>
      <c r="O60" s="18">
        <f>18+45+18</f>
        <v>81</v>
      </c>
      <c r="P60" s="62"/>
      <c r="Q60" s="6"/>
      <c r="R60" s="6"/>
      <c r="S60" s="66" t="s">
        <v>1058</v>
      </c>
      <c r="T60" s="6"/>
      <c r="U60" s="13" t="s">
        <v>122</v>
      </c>
      <c r="V60" s="6"/>
      <c r="W60" s="14"/>
      <c r="BB60" s="1"/>
      <c r="BC60" t="s">
        <v>340</v>
      </c>
      <c r="BD60" s="1"/>
    </row>
    <row r="61" spans="1:56" ht="15">
      <c r="A61" s="6">
        <v>5</v>
      </c>
      <c r="B61" s="72">
        <v>63571220229</v>
      </c>
      <c r="C61" s="10" t="s">
        <v>1397</v>
      </c>
      <c r="D61" s="10" t="s">
        <v>1398</v>
      </c>
      <c r="E61" s="6" t="s">
        <v>1896</v>
      </c>
      <c r="F61" s="6">
        <v>87</v>
      </c>
      <c r="G61" s="6" t="s">
        <v>1901</v>
      </c>
      <c r="H61" s="9" t="s">
        <v>1392</v>
      </c>
      <c r="I61" s="9" t="s">
        <v>1340</v>
      </c>
      <c r="J61" s="6" t="s">
        <v>1821</v>
      </c>
      <c r="K61" s="6" t="s">
        <v>1242</v>
      </c>
      <c r="L61" s="6">
        <v>5</v>
      </c>
      <c r="M61" s="12" t="s">
        <v>1847</v>
      </c>
      <c r="N61" s="8">
        <v>5</v>
      </c>
      <c r="O61" s="29">
        <f>19+40+18</f>
        <v>77</v>
      </c>
      <c r="P61" s="62"/>
      <c r="Q61" s="6"/>
      <c r="R61" s="6"/>
      <c r="S61" s="63" t="s">
        <v>1057</v>
      </c>
      <c r="T61" s="6"/>
      <c r="U61" s="13" t="s">
        <v>127</v>
      </c>
      <c r="V61" s="6"/>
      <c r="W61" s="14"/>
      <c r="BB61" s="1"/>
      <c r="BC61" t="s">
        <v>341</v>
      </c>
      <c r="BD61" s="1"/>
    </row>
    <row r="62" spans="1:56" ht="15">
      <c r="A62" s="6">
        <v>6</v>
      </c>
      <c r="B62" s="71">
        <v>18348298970</v>
      </c>
      <c r="C62" s="11" t="s">
        <v>1287</v>
      </c>
      <c r="D62" s="11" t="s">
        <v>1288</v>
      </c>
      <c r="E62" s="6" t="s">
        <v>1896</v>
      </c>
      <c r="F62" s="6">
        <v>87</v>
      </c>
      <c r="G62" s="6" t="s">
        <v>1901</v>
      </c>
      <c r="H62" s="9" t="s">
        <v>1280</v>
      </c>
      <c r="I62" s="9" t="s">
        <v>1281</v>
      </c>
      <c r="J62" s="6" t="s">
        <v>858</v>
      </c>
      <c r="K62" s="6" t="s">
        <v>1282</v>
      </c>
      <c r="L62" s="6">
        <v>5</v>
      </c>
      <c r="M62" s="12" t="s">
        <v>1847</v>
      </c>
      <c r="N62" s="6">
        <v>6</v>
      </c>
      <c r="O62" s="18">
        <f>25+30+20</f>
        <v>75</v>
      </c>
      <c r="P62" s="62"/>
      <c r="Q62" s="6"/>
      <c r="R62" s="6"/>
      <c r="S62" s="66" t="s">
        <v>120</v>
      </c>
      <c r="T62" s="6"/>
      <c r="U62" s="13" t="s">
        <v>121</v>
      </c>
      <c r="V62" s="6"/>
      <c r="W62" s="14"/>
      <c r="BB62" s="1"/>
      <c r="BC62" t="s">
        <v>342</v>
      </c>
      <c r="BD62" s="1"/>
    </row>
    <row r="63" spans="1:56" ht="15">
      <c r="A63" s="6">
        <v>7</v>
      </c>
      <c r="B63" s="75" t="s">
        <v>726</v>
      </c>
      <c r="C63" s="11" t="s">
        <v>1852</v>
      </c>
      <c r="D63" s="11" t="s">
        <v>1308</v>
      </c>
      <c r="E63" s="6" t="s">
        <v>1896</v>
      </c>
      <c r="F63" s="6">
        <v>87</v>
      </c>
      <c r="G63" s="6" t="s">
        <v>1901</v>
      </c>
      <c r="H63" s="9" t="s">
        <v>1299</v>
      </c>
      <c r="I63" s="9" t="s">
        <v>1300</v>
      </c>
      <c r="J63" s="6" t="s">
        <v>1149</v>
      </c>
      <c r="K63" s="6" t="s">
        <v>1301</v>
      </c>
      <c r="L63" s="6">
        <v>5</v>
      </c>
      <c r="M63" s="12" t="s">
        <v>1847</v>
      </c>
      <c r="N63" s="8">
        <v>7</v>
      </c>
      <c r="O63" s="18">
        <f>21+41+10</f>
        <v>72</v>
      </c>
      <c r="P63" s="62"/>
      <c r="Q63" s="6"/>
      <c r="R63" s="6"/>
      <c r="S63" s="63" t="s">
        <v>123</v>
      </c>
      <c r="T63" s="6"/>
      <c r="U63" s="13" t="s">
        <v>124</v>
      </c>
      <c r="V63" s="6"/>
      <c r="W63" s="14"/>
      <c r="BB63" s="1"/>
      <c r="BC63" t="s">
        <v>343</v>
      </c>
      <c r="BD63" s="1"/>
    </row>
    <row r="64" spans="1:56" ht="15">
      <c r="A64" s="6">
        <v>8</v>
      </c>
      <c r="B64" s="71">
        <v>91890791303</v>
      </c>
      <c r="C64" s="9" t="s">
        <v>1292</v>
      </c>
      <c r="D64" s="9" t="s">
        <v>1385</v>
      </c>
      <c r="E64" s="6" t="s">
        <v>1896</v>
      </c>
      <c r="F64" s="6">
        <v>87</v>
      </c>
      <c r="G64" s="6" t="s">
        <v>1901</v>
      </c>
      <c r="H64" s="9" t="s">
        <v>1496</v>
      </c>
      <c r="I64" s="9" t="s">
        <v>1494</v>
      </c>
      <c r="J64" s="6" t="s">
        <v>508</v>
      </c>
      <c r="K64" s="6" t="s">
        <v>1495</v>
      </c>
      <c r="L64" s="6">
        <v>5</v>
      </c>
      <c r="M64" s="12" t="s">
        <v>1847</v>
      </c>
      <c r="N64" s="6">
        <v>8</v>
      </c>
      <c r="O64" s="18">
        <f>11+42+18</f>
        <v>71</v>
      </c>
      <c r="P64" s="69"/>
      <c r="Q64" s="6"/>
      <c r="R64" s="6"/>
      <c r="S64" s="66" t="s">
        <v>114</v>
      </c>
      <c r="T64" s="6"/>
      <c r="U64" s="13" t="s">
        <v>115</v>
      </c>
      <c r="V64" s="6"/>
      <c r="W64" s="14"/>
      <c r="BB64" s="1"/>
      <c r="BC64" t="s">
        <v>344</v>
      </c>
      <c r="BD64" s="1"/>
    </row>
    <row r="65" spans="1:56" ht="15">
      <c r="A65" s="6">
        <v>9</v>
      </c>
      <c r="B65" s="71">
        <v>30523105916</v>
      </c>
      <c r="C65" s="11" t="s">
        <v>1462</v>
      </c>
      <c r="D65" s="11" t="s">
        <v>1463</v>
      </c>
      <c r="E65" s="6" t="s">
        <v>1896</v>
      </c>
      <c r="F65" s="6">
        <v>87</v>
      </c>
      <c r="G65" s="6" t="s">
        <v>1901</v>
      </c>
      <c r="H65" s="9" t="s">
        <v>1235</v>
      </c>
      <c r="I65" s="9" t="s">
        <v>1459</v>
      </c>
      <c r="J65" s="6" t="s">
        <v>404</v>
      </c>
      <c r="K65" s="6" t="s">
        <v>1460</v>
      </c>
      <c r="L65" s="6">
        <v>5</v>
      </c>
      <c r="M65" s="12" t="s">
        <v>1847</v>
      </c>
      <c r="N65" s="8">
        <v>9</v>
      </c>
      <c r="O65" s="18">
        <f>18+27+15</f>
        <v>60</v>
      </c>
      <c r="P65" s="62"/>
      <c r="Q65" s="6"/>
      <c r="R65" s="6"/>
      <c r="S65" s="66" t="s">
        <v>112</v>
      </c>
      <c r="T65" s="6"/>
      <c r="U65" s="13" t="s">
        <v>113</v>
      </c>
      <c r="V65" s="6"/>
      <c r="W65" s="14"/>
      <c r="BB65" s="1"/>
      <c r="BC65" t="s">
        <v>345</v>
      </c>
      <c r="BD65" s="1"/>
    </row>
    <row r="66" spans="1:56" ht="15">
      <c r="A66" s="6">
        <v>10</v>
      </c>
      <c r="B66" s="72">
        <v>13362269488</v>
      </c>
      <c r="C66" s="10" t="s">
        <v>1222</v>
      </c>
      <c r="D66" s="10" t="s">
        <v>1375</v>
      </c>
      <c r="E66" s="6" t="s">
        <v>1896</v>
      </c>
      <c r="F66" s="6">
        <v>87</v>
      </c>
      <c r="G66" s="6" t="s">
        <v>1901</v>
      </c>
      <c r="H66" s="9" t="s">
        <v>1392</v>
      </c>
      <c r="I66" s="9" t="s">
        <v>1340</v>
      </c>
      <c r="J66" s="6" t="s">
        <v>277</v>
      </c>
      <c r="K66" s="6" t="s">
        <v>1242</v>
      </c>
      <c r="L66" s="6">
        <v>5</v>
      </c>
      <c r="M66" s="12" t="s">
        <v>1847</v>
      </c>
      <c r="N66" s="6">
        <v>10</v>
      </c>
      <c r="O66" s="29">
        <f>23+25+10</f>
        <v>58</v>
      </c>
      <c r="P66" s="62"/>
      <c r="Q66" s="6"/>
      <c r="R66" s="6"/>
      <c r="S66" s="63" t="s">
        <v>108</v>
      </c>
      <c r="T66" s="6"/>
      <c r="U66" s="13" t="s">
        <v>109</v>
      </c>
      <c r="V66" s="6"/>
      <c r="W66" s="14"/>
      <c r="BB66" s="1"/>
      <c r="BC66" t="s">
        <v>346</v>
      </c>
      <c r="BD66" s="1"/>
    </row>
    <row r="67" spans="1:56" ht="15">
      <c r="A67" s="6">
        <v>11</v>
      </c>
      <c r="B67" s="13">
        <v>78479562736</v>
      </c>
      <c r="C67" s="9" t="s">
        <v>1314</v>
      </c>
      <c r="D67" s="9" t="s">
        <v>1434</v>
      </c>
      <c r="E67" s="6" t="s">
        <v>1896</v>
      </c>
      <c r="F67" s="6">
        <v>87</v>
      </c>
      <c r="G67" s="6" t="s">
        <v>1901</v>
      </c>
      <c r="H67" s="9" t="s">
        <v>1428</v>
      </c>
      <c r="I67" s="9" t="s">
        <v>1271</v>
      </c>
      <c r="J67" s="6" t="s">
        <v>292</v>
      </c>
      <c r="K67" s="6" t="s">
        <v>1242</v>
      </c>
      <c r="L67" s="6">
        <v>5</v>
      </c>
      <c r="M67" s="6" t="s">
        <v>1847</v>
      </c>
      <c r="N67" s="8">
        <v>11</v>
      </c>
      <c r="O67" s="18">
        <f>16+25+16</f>
        <v>57</v>
      </c>
      <c r="P67" s="62"/>
      <c r="Q67" s="6"/>
      <c r="R67" s="6"/>
      <c r="S67" s="63" t="s">
        <v>110</v>
      </c>
      <c r="T67" s="6"/>
      <c r="U67" s="13" t="s">
        <v>111</v>
      </c>
      <c r="V67" s="6"/>
      <c r="W67" s="14"/>
      <c r="BB67" s="1"/>
      <c r="BC67" t="s">
        <v>347</v>
      </c>
      <c r="BD67" s="1"/>
    </row>
    <row r="68" spans="1:56" ht="15">
      <c r="A68" s="6">
        <v>12</v>
      </c>
      <c r="B68" s="71">
        <v>35112928527</v>
      </c>
      <c r="C68" s="11" t="s">
        <v>1311</v>
      </c>
      <c r="D68" s="11" t="s">
        <v>1469</v>
      </c>
      <c r="E68" s="6" t="s">
        <v>1896</v>
      </c>
      <c r="F68" s="6">
        <v>87</v>
      </c>
      <c r="G68" s="6" t="s">
        <v>1901</v>
      </c>
      <c r="H68" s="9" t="s">
        <v>1235</v>
      </c>
      <c r="I68" s="9" t="s">
        <v>1459</v>
      </c>
      <c r="J68" s="6" t="s">
        <v>1206</v>
      </c>
      <c r="K68" s="6" t="s">
        <v>1466</v>
      </c>
      <c r="L68" s="6">
        <v>5</v>
      </c>
      <c r="M68" s="12" t="s">
        <v>1847</v>
      </c>
      <c r="N68" s="6">
        <v>12</v>
      </c>
      <c r="O68" s="18">
        <f>16+30+10</f>
        <v>56</v>
      </c>
      <c r="P68" s="62"/>
      <c r="Q68" s="6"/>
      <c r="R68" s="6"/>
      <c r="S68" s="13" t="s">
        <v>125</v>
      </c>
      <c r="T68" s="6"/>
      <c r="U68" s="13" t="s">
        <v>126</v>
      </c>
      <c r="V68" s="6"/>
      <c r="W68" s="14"/>
      <c r="BB68" s="1"/>
      <c r="BC68" t="s">
        <v>348</v>
      </c>
      <c r="BD68" s="1"/>
    </row>
    <row r="69" spans="1:56" ht="15">
      <c r="A69" s="6">
        <v>1</v>
      </c>
      <c r="B69" s="76">
        <v>1656620563</v>
      </c>
      <c r="C69" s="9" t="s">
        <v>1503</v>
      </c>
      <c r="D69" s="9" t="s">
        <v>1438</v>
      </c>
      <c r="E69" s="6" t="s">
        <v>1502</v>
      </c>
      <c r="F69" s="6">
        <v>88</v>
      </c>
      <c r="G69" s="6" t="s">
        <v>1901</v>
      </c>
      <c r="H69" s="9" t="s">
        <v>1497</v>
      </c>
      <c r="I69" s="9" t="s">
        <v>1498</v>
      </c>
      <c r="J69" s="6" t="s">
        <v>594</v>
      </c>
      <c r="K69" s="6" t="s">
        <v>1499</v>
      </c>
      <c r="L69" s="6">
        <v>5</v>
      </c>
      <c r="M69" s="6" t="s">
        <v>1847</v>
      </c>
      <c r="N69" s="6">
        <v>1</v>
      </c>
      <c r="O69" s="18">
        <f>24+49+20</f>
        <v>93</v>
      </c>
      <c r="P69" s="62"/>
      <c r="Q69" s="6"/>
      <c r="R69" s="6"/>
      <c r="S69" s="66" t="s">
        <v>1451</v>
      </c>
      <c r="T69" s="6"/>
      <c r="U69" s="13" t="s">
        <v>13</v>
      </c>
      <c r="V69" s="6"/>
      <c r="W69" s="14"/>
      <c r="BB69" s="1"/>
      <c r="BC69" t="s">
        <v>349</v>
      </c>
      <c r="BD69" s="1"/>
    </row>
    <row r="70" spans="1:56" ht="15">
      <c r="A70" s="6">
        <v>2</v>
      </c>
      <c r="B70" s="71">
        <v>88458619745</v>
      </c>
      <c r="C70" s="11" t="s">
        <v>1225</v>
      </c>
      <c r="D70" s="11" t="s">
        <v>1329</v>
      </c>
      <c r="E70" s="6" t="s">
        <v>1896</v>
      </c>
      <c r="F70" s="6">
        <v>88</v>
      </c>
      <c r="G70" s="6" t="s">
        <v>1901</v>
      </c>
      <c r="H70" s="9" t="s">
        <v>1299</v>
      </c>
      <c r="I70" s="9" t="s">
        <v>1300</v>
      </c>
      <c r="J70" s="6" t="s">
        <v>1825</v>
      </c>
      <c r="K70" s="6" t="s">
        <v>1324</v>
      </c>
      <c r="L70" s="6">
        <v>5</v>
      </c>
      <c r="M70" s="12" t="s">
        <v>1847</v>
      </c>
      <c r="N70" s="6">
        <v>2</v>
      </c>
      <c r="O70" s="18">
        <f>21+44+20</f>
        <v>85</v>
      </c>
      <c r="P70" s="62"/>
      <c r="Q70" s="6"/>
      <c r="R70" s="6"/>
      <c r="S70" s="63" t="s">
        <v>737</v>
      </c>
      <c r="T70" s="6"/>
      <c r="U70" s="13" t="s">
        <v>24</v>
      </c>
      <c r="V70" s="6"/>
      <c r="W70" s="14"/>
      <c r="BB70" s="1"/>
      <c r="BC70" t="s">
        <v>350</v>
      </c>
      <c r="BD70" s="1"/>
    </row>
    <row r="71" spans="1:56" ht="15">
      <c r="A71" s="6">
        <v>3</v>
      </c>
      <c r="B71" s="71">
        <v>41814034817</v>
      </c>
      <c r="C71" s="11" t="s">
        <v>1309</v>
      </c>
      <c r="D71" s="11" t="s">
        <v>1310</v>
      </c>
      <c r="E71" s="6" t="s">
        <v>1896</v>
      </c>
      <c r="F71" s="6">
        <v>88</v>
      </c>
      <c r="G71" s="6" t="s">
        <v>1901</v>
      </c>
      <c r="H71" s="9" t="s">
        <v>1299</v>
      </c>
      <c r="I71" s="9" t="s">
        <v>1300</v>
      </c>
      <c r="J71" s="6" t="s">
        <v>1149</v>
      </c>
      <c r="K71" s="6" t="s">
        <v>1301</v>
      </c>
      <c r="L71" s="6">
        <v>5</v>
      </c>
      <c r="M71" s="12" t="s">
        <v>1847</v>
      </c>
      <c r="N71" s="6">
        <v>3</v>
      </c>
      <c r="O71" s="18">
        <f>20+46+17</f>
        <v>83</v>
      </c>
      <c r="P71" s="62"/>
      <c r="Q71" s="6"/>
      <c r="R71" s="6"/>
      <c r="S71" s="63" t="s">
        <v>20</v>
      </c>
      <c r="T71" s="6"/>
      <c r="U71" s="13" t="s">
        <v>21</v>
      </c>
      <c r="V71" s="6"/>
      <c r="W71" s="14"/>
      <c r="BB71" s="1"/>
      <c r="BC71" t="s">
        <v>351</v>
      </c>
      <c r="BD71" s="1"/>
    </row>
    <row r="72" spans="1:56" ht="15">
      <c r="A72" s="6">
        <v>4</v>
      </c>
      <c r="B72" s="76">
        <v>79143006921</v>
      </c>
      <c r="C72" s="9" t="s">
        <v>1851</v>
      </c>
      <c r="D72" s="9" t="s">
        <v>326</v>
      </c>
      <c r="E72" s="6" t="s">
        <v>1896</v>
      </c>
      <c r="F72" s="6">
        <v>88</v>
      </c>
      <c r="G72" s="6" t="s">
        <v>1901</v>
      </c>
      <c r="H72" s="9" t="s">
        <v>317</v>
      </c>
      <c r="I72" s="9" t="s">
        <v>318</v>
      </c>
      <c r="J72" s="6" t="s">
        <v>961</v>
      </c>
      <c r="K72" s="6" t="s">
        <v>319</v>
      </c>
      <c r="L72" s="6">
        <v>5</v>
      </c>
      <c r="M72" s="6" t="s">
        <v>320</v>
      </c>
      <c r="N72" s="6">
        <v>4</v>
      </c>
      <c r="O72" s="6">
        <f>20+45+18</f>
        <v>83</v>
      </c>
      <c r="P72" s="69"/>
      <c r="Q72" s="6"/>
      <c r="R72" s="6"/>
      <c r="S72" s="13" t="s">
        <v>16</v>
      </c>
      <c r="T72" s="6"/>
      <c r="U72" s="13" t="s">
        <v>17</v>
      </c>
      <c r="V72" s="6"/>
      <c r="W72" s="14"/>
      <c r="BB72" s="1"/>
      <c r="BC72" t="s">
        <v>352</v>
      </c>
      <c r="BD72" s="1"/>
    </row>
    <row r="73" spans="1:56" ht="15">
      <c r="A73" s="6">
        <v>5</v>
      </c>
      <c r="B73" s="71">
        <v>64648416829</v>
      </c>
      <c r="C73" s="11" t="s">
        <v>1382</v>
      </c>
      <c r="D73" s="11" t="s">
        <v>1383</v>
      </c>
      <c r="E73" s="6" t="s">
        <v>1896</v>
      </c>
      <c r="F73" s="6">
        <v>88</v>
      </c>
      <c r="G73" s="6" t="s">
        <v>1901</v>
      </c>
      <c r="H73" s="9" t="s">
        <v>1378</v>
      </c>
      <c r="I73" s="9" t="s">
        <v>1379</v>
      </c>
      <c r="J73" s="6" t="s">
        <v>1184</v>
      </c>
      <c r="K73" s="6" t="s">
        <v>1380</v>
      </c>
      <c r="L73" s="6">
        <v>5</v>
      </c>
      <c r="M73" s="12" t="s">
        <v>1847</v>
      </c>
      <c r="N73" s="6">
        <v>5</v>
      </c>
      <c r="O73" s="18">
        <f>18+47+18</f>
        <v>83</v>
      </c>
      <c r="P73" s="62"/>
      <c r="Q73" s="6"/>
      <c r="R73" s="6"/>
      <c r="S73" s="13" t="s">
        <v>22</v>
      </c>
      <c r="T73" s="6"/>
      <c r="U73" s="13" t="s">
        <v>23</v>
      </c>
      <c r="V73" s="6"/>
      <c r="W73" s="14"/>
      <c r="BB73" s="1"/>
      <c r="BC73" t="s">
        <v>353</v>
      </c>
      <c r="BD73" s="1"/>
    </row>
    <row r="74" spans="1:56" ht="15">
      <c r="A74" s="6">
        <v>6</v>
      </c>
      <c r="B74" s="71">
        <v>83086006001</v>
      </c>
      <c r="C74" s="9" t="s">
        <v>1287</v>
      </c>
      <c r="D74" s="9" t="s">
        <v>1381</v>
      </c>
      <c r="E74" s="6" t="s">
        <v>1896</v>
      </c>
      <c r="F74" s="6">
        <v>88</v>
      </c>
      <c r="G74" s="6" t="s">
        <v>1901</v>
      </c>
      <c r="H74" s="9" t="s">
        <v>1496</v>
      </c>
      <c r="I74" s="9" t="s">
        <v>1494</v>
      </c>
      <c r="J74" s="6" t="s">
        <v>508</v>
      </c>
      <c r="K74" s="6" t="s">
        <v>1495</v>
      </c>
      <c r="L74" s="6">
        <v>5</v>
      </c>
      <c r="M74" s="12" t="s">
        <v>1847</v>
      </c>
      <c r="N74" s="6">
        <v>6</v>
      </c>
      <c r="O74" s="18">
        <f>18+45+19</f>
        <v>82</v>
      </c>
      <c r="P74" s="69"/>
      <c r="Q74" s="6"/>
      <c r="R74" s="6"/>
      <c r="S74" s="66" t="s">
        <v>738</v>
      </c>
      <c r="T74" s="6"/>
      <c r="U74" s="13" t="s">
        <v>12</v>
      </c>
      <c r="V74" s="6"/>
      <c r="W74" s="14"/>
      <c r="BB74" s="1"/>
      <c r="BC74" t="s">
        <v>354</v>
      </c>
      <c r="BD74" s="1"/>
    </row>
    <row r="75" spans="1:56" ht="15">
      <c r="A75" s="6">
        <v>7</v>
      </c>
      <c r="B75" s="71">
        <v>84013579891</v>
      </c>
      <c r="C75" s="9" t="s">
        <v>1853</v>
      </c>
      <c r="D75" s="9" t="s">
        <v>709</v>
      </c>
      <c r="E75" s="6" t="s">
        <v>1896</v>
      </c>
      <c r="F75" s="6">
        <v>88</v>
      </c>
      <c r="G75" s="6" t="s">
        <v>1901</v>
      </c>
      <c r="H75" s="9" t="s">
        <v>691</v>
      </c>
      <c r="I75" s="9" t="s">
        <v>692</v>
      </c>
      <c r="J75" s="6" t="s">
        <v>675</v>
      </c>
      <c r="K75" s="6" t="s">
        <v>721</v>
      </c>
      <c r="L75" s="6">
        <v>5</v>
      </c>
      <c r="M75" s="12" t="s">
        <v>1847</v>
      </c>
      <c r="N75" s="8">
        <v>7</v>
      </c>
      <c r="O75" s="18">
        <f>15+48+19</f>
        <v>82</v>
      </c>
      <c r="P75" s="62"/>
      <c r="Q75" s="6"/>
      <c r="R75" s="6"/>
      <c r="S75" s="13" t="s">
        <v>14</v>
      </c>
      <c r="T75" s="6"/>
      <c r="U75" s="13" t="s">
        <v>15</v>
      </c>
      <c r="V75" s="6"/>
      <c r="W75" s="14"/>
      <c r="BB75" s="1"/>
      <c r="BC75" t="s">
        <v>355</v>
      </c>
      <c r="BD75" s="1"/>
    </row>
    <row r="76" spans="1:56" ht="15">
      <c r="A76" s="6">
        <v>8</v>
      </c>
      <c r="B76" s="71">
        <v>81666442408</v>
      </c>
      <c r="C76" s="11" t="s">
        <v>1278</v>
      </c>
      <c r="D76" s="11" t="s">
        <v>1445</v>
      </c>
      <c r="E76" s="6" t="s">
        <v>1896</v>
      </c>
      <c r="F76" s="6">
        <v>88</v>
      </c>
      <c r="G76" s="6" t="s">
        <v>1901</v>
      </c>
      <c r="H76" s="9" t="s">
        <v>1442</v>
      </c>
      <c r="I76" s="9" t="s">
        <v>1443</v>
      </c>
      <c r="J76" s="6" t="s">
        <v>275</v>
      </c>
      <c r="K76" s="6" t="s">
        <v>1242</v>
      </c>
      <c r="L76" s="6">
        <v>5</v>
      </c>
      <c r="M76" s="12" t="s">
        <v>1847</v>
      </c>
      <c r="N76" s="6">
        <v>8</v>
      </c>
      <c r="O76" s="18">
        <f>21+44+15</f>
        <v>80</v>
      </c>
      <c r="P76" s="62"/>
      <c r="Q76" s="6"/>
      <c r="R76" s="6"/>
      <c r="S76" s="66" t="s">
        <v>1450</v>
      </c>
      <c r="T76" s="6"/>
      <c r="U76" s="13" t="s">
        <v>11</v>
      </c>
      <c r="V76" s="6"/>
      <c r="W76" s="14"/>
      <c r="BB76" s="1"/>
      <c r="BC76" t="s">
        <v>356</v>
      </c>
      <c r="BD76" s="1"/>
    </row>
    <row r="77" spans="1:56" ht="15">
      <c r="A77" s="6">
        <v>9</v>
      </c>
      <c r="B77" s="62">
        <v>45019650745</v>
      </c>
      <c r="C77" s="11" t="s">
        <v>1221</v>
      </c>
      <c r="D77" s="11" t="s">
        <v>1219</v>
      </c>
      <c r="E77" s="6" t="s">
        <v>1896</v>
      </c>
      <c r="F77" s="6">
        <v>88</v>
      </c>
      <c r="G77" s="6" t="s">
        <v>1901</v>
      </c>
      <c r="H77" s="9" t="s">
        <v>1349</v>
      </c>
      <c r="I77" s="9" t="s">
        <v>1350</v>
      </c>
      <c r="J77" s="6" t="s">
        <v>1000</v>
      </c>
      <c r="K77" s="6" t="s">
        <v>1408</v>
      </c>
      <c r="L77" s="6">
        <v>5</v>
      </c>
      <c r="M77" s="12" t="s">
        <v>1847</v>
      </c>
      <c r="N77" s="6">
        <v>9</v>
      </c>
      <c r="O77" s="18">
        <f>17+46+17</f>
        <v>80</v>
      </c>
      <c r="P77" s="62"/>
      <c r="Q77" s="6"/>
      <c r="R77" s="6"/>
      <c r="S77" s="63" t="s">
        <v>18</v>
      </c>
      <c r="T77" s="6"/>
      <c r="U77" s="13" t="s">
        <v>19</v>
      </c>
      <c r="V77" s="6"/>
      <c r="W77" s="14"/>
      <c r="BB77" s="1"/>
      <c r="BC77" t="s">
        <v>357</v>
      </c>
      <c r="BD77" s="1"/>
    </row>
    <row r="78" spans="1:56" ht="15">
      <c r="A78" s="6">
        <v>10</v>
      </c>
      <c r="B78" s="13">
        <v>43815409171</v>
      </c>
      <c r="C78" s="9" t="s">
        <v>1424</v>
      </c>
      <c r="D78" s="9" t="s">
        <v>1393</v>
      </c>
      <c r="E78" s="6" t="s">
        <v>1896</v>
      </c>
      <c r="F78" s="6">
        <v>88</v>
      </c>
      <c r="G78" s="6" t="s">
        <v>1901</v>
      </c>
      <c r="H78" s="9" t="s">
        <v>1428</v>
      </c>
      <c r="I78" s="9" t="s">
        <v>1271</v>
      </c>
      <c r="J78" s="6" t="s">
        <v>292</v>
      </c>
      <c r="K78" s="6" t="s">
        <v>1242</v>
      </c>
      <c r="L78" s="6">
        <v>5</v>
      </c>
      <c r="M78" s="6" t="s">
        <v>1847</v>
      </c>
      <c r="N78" s="6">
        <v>10</v>
      </c>
      <c r="O78" s="18">
        <f>11+43+16</f>
        <v>70</v>
      </c>
      <c r="P78" s="62"/>
      <c r="Q78" s="6"/>
      <c r="R78" s="6"/>
      <c r="S78" s="66" t="s">
        <v>9</v>
      </c>
      <c r="T78" s="6"/>
      <c r="U78" s="13" t="s">
        <v>10</v>
      </c>
      <c r="V78" s="6"/>
      <c r="W78" s="14"/>
      <c r="BB78" s="1"/>
      <c r="BC78" t="s">
        <v>358</v>
      </c>
      <c r="BD78" s="1"/>
    </row>
    <row r="79" spans="1:56" ht="15">
      <c r="A79" s="6">
        <v>1</v>
      </c>
      <c r="B79" s="71" t="s">
        <v>1422</v>
      </c>
      <c r="C79" s="11" t="s">
        <v>1397</v>
      </c>
      <c r="D79" s="11" t="s">
        <v>1423</v>
      </c>
      <c r="E79" s="6" t="s">
        <v>1896</v>
      </c>
      <c r="F79" s="6">
        <v>89</v>
      </c>
      <c r="G79" s="6" t="s">
        <v>1904</v>
      </c>
      <c r="H79" s="9" t="s">
        <v>1349</v>
      </c>
      <c r="I79" s="9" t="s">
        <v>1350</v>
      </c>
      <c r="J79" s="6" t="s">
        <v>1000</v>
      </c>
      <c r="K79" s="6" t="s">
        <v>1408</v>
      </c>
      <c r="L79" s="6">
        <v>5</v>
      </c>
      <c r="M79" s="12" t="s">
        <v>1847</v>
      </c>
      <c r="N79" s="6">
        <v>1</v>
      </c>
      <c r="O79" s="18">
        <f>22+47+18</f>
        <v>87</v>
      </c>
      <c r="P79" s="62"/>
      <c r="Q79" s="6"/>
      <c r="R79" s="6"/>
      <c r="S79" s="63" t="s">
        <v>55</v>
      </c>
      <c r="T79" s="6"/>
      <c r="U79" s="13" t="s">
        <v>56</v>
      </c>
      <c r="V79" s="6"/>
      <c r="W79" s="14"/>
      <c r="BB79" s="1"/>
      <c r="BC79" t="s">
        <v>359</v>
      </c>
      <c r="BD79" s="1"/>
    </row>
    <row r="80" spans="1:56" ht="15">
      <c r="A80" s="6">
        <v>2</v>
      </c>
      <c r="B80" s="71">
        <v>89032253269</v>
      </c>
      <c r="C80" s="11" t="s">
        <v>1330</v>
      </c>
      <c r="D80" s="11" t="s">
        <v>1331</v>
      </c>
      <c r="E80" s="6" t="s">
        <v>1896</v>
      </c>
      <c r="F80" s="6">
        <v>89</v>
      </c>
      <c r="G80" s="6" t="s">
        <v>1904</v>
      </c>
      <c r="H80" s="9" t="s">
        <v>1299</v>
      </c>
      <c r="I80" s="9" t="s">
        <v>1300</v>
      </c>
      <c r="J80" s="6" t="s">
        <v>1825</v>
      </c>
      <c r="K80" s="6" t="s">
        <v>1324</v>
      </c>
      <c r="L80" s="6">
        <v>5</v>
      </c>
      <c r="M80" s="12" t="s">
        <v>1847</v>
      </c>
      <c r="N80" s="6">
        <v>2</v>
      </c>
      <c r="O80" s="18">
        <f>21+46+20</f>
        <v>87</v>
      </c>
      <c r="P80" s="62"/>
      <c r="Q80" s="6"/>
      <c r="R80" s="6"/>
      <c r="S80" s="63" t="s">
        <v>61</v>
      </c>
      <c r="T80" s="6"/>
      <c r="U80" s="13" t="s">
        <v>62</v>
      </c>
      <c r="V80" s="6"/>
      <c r="W80" s="14"/>
      <c r="BB80" s="1"/>
      <c r="BC80" t="s">
        <v>360</v>
      </c>
      <c r="BD80" s="1"/>
    </row>
    <row r="81" spans="1:56" ht="15">
      <c r="A81" s="6">
        <v>3</v>
      </c>
      <c r="B81" s="71">
        <v>38757315097</v>
      </c>
      <c r="C81" s="11" t="s">
        <v>1313</v>
      </c>
      <c r="D81" s="11" t="s">
        <v>1273</v>
      </c>
      <c r="E81" s="6" t="s">
        <v>1896</v>
      </c>
      <c r="F81" s="6">
        <v>89</v>
      </c>
      <c r="G81" s="6" t="s">
        <v>1904</v>
      </c>
      <c r="H81" s="9" t="s">
        <v>1299</v>
      </c>
      <c r="I81" s="9" t="s">
        <v>1300</v>
      </c>
      <c r="J81" s="6" t="s">
        <v>1149</v>
      </c>
      <c r="K81" s="6" t="s">
        <v>1301</v>
      </c>
      <c r="L81" s="6">
        <v>5</v>
      </c>
      <c r="M81" s="12" t="s">
        <v>1847</v>
      </c>
      <c r="N81" s="6">
        <v>3</v>
      </c>
      <c r="O81" s="18">
        <f>14+45+20</f>
        <v>79</v>
      </c>
      <c r="P81" s="62"/>
      <c r="Q81" s="6"/>
      <c r="R81" s="6"/>
      <c r="S81" s="63" t="s">
        <v>57</v>
      </c>
      <c r="T81" s="6"/>
      <c r="U81" s="13" t="s">
        <v>58</v>
      </c>
      <c r="V81" s="6"/>
      <c r="W81" s="14"/>
      <c r="BB81" s="1"/>
      <c r="BC81" t="s">
        <v>362</v>
      </c>
      <c r="BD81" s="1"/>
    </row>
    <row r="82" spans="1:56" ht="15">
      <c r="A82" s="6">
        <v>4</v>
      </c>
      <c r="B82" s="71">
        <v>62002742459</v>
      </c>
      <c r="C82" s="9" t="s">
        <v>1433</v>
      </c>
      <c r="D82" s="9" t="s">
        <v>700</v>
      </c>
      <c r="E82" s="6" t="s">
        <v>1896</v>
      </c>
      <c r="F82" s="6">
        <v>89</v>
      </c>
      <c r="G82" s="6" t="s">
        <v>1904</v>
      </c>
      <c r="H82" s="9" t="s">
        <v>1496</v>
      </c>
      <c r="I82" s="9" t="s">
        <v>1494</v>
      </c>
      <c r="J82" s="6" t="s">
        <v>508</v>
      </c>
      <c r="K82" s="6" t="s">
        <v>1495</v>
      </c>
      <c r="L82" s="6">
        <v>5</v>
      </c>
      <c r="M82" s="12" t="s">
        <v>1847</v>
      </c>
      <c r="N82" s="6">
        <v>4</v>
      </c>
      <c r="O82" s="18">
        <f>18+39+18</f>
        <v>75</v>
      </c>
      <c r="P82" s="62"/>
      <c r="Q82" s="6"/>
      <c r="R82" s="6"/>
      <c r="S82" s="13" t="s">
        <v>50</v>
      </c>
      <c r="T82" s="6"/>
      <c r="U82" s="13" t="s">
        <v>51</v>
      </c>
      <c r="V82" s="6"/>
      <c r="W82" s="14"/>
      <c r="BB82" s="1"/>
      <c r="BC82" t="s">
        <v>361</v>
      </c>
      <c r="BD82" s="1"/>
    </row>
    <row r="83" spans="1:56" ht="15">
      <c r="A83" s="6">
        <v>5</v>
      </c>
      <c r="B83" s="71">
        <v>85657601727</v>
      </c>
      <c r="C83" s="9" t="s">
        <v>1236</v>
      </c>
      <c r="D83" s="9" t="s">
        <v>701</v>
      </c>
      <c r="E83" s="6" t="s">
        <v>1896</v>
      </c>
      <c r="F83" s="6">
        <v>89</v>
      </c>
      <c r="G83" s="6" t="s">
        <v>1904</v>
      </c>
      <c r="H83" s="9" t="s">
        <v>691</v>
      </c>
      <c r="I83" s="9" t="s">
        <v>692</v>
      </c>
      <c r="J83" s="6" t="s">
        <v>675</v>
      </c>
      <c r="K83" s="6" t="s">
        <v>721</v>
      </c>
      <c r="L83" s="6">
        <v>5</v>
      </c>
      <c r="M83" s="12" t="s">
        <v>1847</v>
      </c>
      <c r="N83" s="6">
        <v>5</v>
      </c>
      <c r="O83" s="18">
        <f>20+35+14</f>
        <v>69</v>
      </c>
      <c r="P83" s="62"/>
      <c r="Q83" s="6"/>
      <c r="R83" s="6"/>
      <c r="S83" s="13" t="s">
        <v>1881</v>
      </c>
      <c r="T83" s="6"/>
      <c r="U83" s="13" t="s">
        <v>52</v>
      </c>
      <c r="V83" s="6"/>
      <c r="W83" s="14"/>
      <c r="BB83" s="1"/>
      <c r="BC83" t="s">
        <v>363</v>
      </c>
      <c r="BD83" s="1"/>
    </row>
    <row r="84" spans="1:56" ht="15">
      <c r="A84" s="6">
        <v>6</v>
      </c>
      <c r="B84" s="75" t="s">
        <v>728</v>
      </c>
      <c r="C84" s="11" t="s">
        <v>1311</v>
      </c>
      <c r="D84" s="11" t="s">
        <v>1269</v>
      </c>
      <c r="E84" s="6" t="s">
        <v>1896</v>
      </c>
      <c r="F84" s="6">
        <v>89</v>
      </c>
      <c r="G84" s="6" t="s">
        <v>1904</v>
      </c>
      <c r="H84" s="9" t="s">
        <v>1349</v>
      </c>
      <c r="I84" s="9" t="s">
        <v>1350</v>
      </c>
      <c r="J84" s="6" t="s">
        <v>920</v>
      </c>
      <c r="K84" s="6" t="s">
        <v>687</v>
      </c>
      <c r="L84" s="6">
        <v>5</v>
      </c>
      <c r="M84" s="12" t="s">
        <v>1847</v>
      </c>
      <c r="N84" s="6">
        <v>6</v>
      </c>
      <c r="O84" s="18">
        <f>12+43+14</f>
        <v>69</v>
      </c>
      <c r="P84" s="62"/>
      <c r="Q84" s="6"/>
      <c r="R84" s="6"/>
      <c r="S84" s="63" t="s">
        <v>53</v>
      </c>
      <c r="T84" s="6"/>
      <c r="U84" s="13" t="s">
        <v>54</v>
      </c>
      <c r="V84" s="6"/>
      <c r="W84" s="14"/>
      <c r="BB84" s="1"/>
      <c r="BC84" t="s">
        <v>364</v>
      </c>
      <c r="BD84" s="1"/>
    </row>
    <row r="85" spans="1:56" ht="15">
      <c r="A85" s="6">
        <v>7</v>
      </c>
      <c r="B85" s="75" t="s">
        <v>729</v>
      </c>
      <c r="C85" s="11" t="s">
        <v>1270</v>
      </c>
      <c r="D85" s="11" t="s">
        <v>1470</v>
      </c>
      <c r="E85" s="6" t="s">
        <v>1896</v>
      </c>
      <c r="F85" s="6">
        <v>89</v>
      </c>
      <c r="G85" s="6" t="s">
        <v>1904</v>
      </c>
      <c r="H85" s="9" t="s">
        <v>1235</v>
      </c>
      <c r="I85" s="9" t="s">
        <v>1459</v>
      </c>
      <c r="J85" s="6" t="s">
        <v>1206</v>
      </c>
      <c r="K85" s="6" t="s">
        <v>1466</v>
      </c>
      <c r="L85" s="6">
        <v>5</v>
      </c>
      <c r="M85" s="12" t="s">
        <v>1847</v>
      </c>
      <c r="N85" s="6">
        <v>7</v>
      </c>
      <c r="O85" s="18">
        <f>14+36+18</f>
        <v>68</v>
      </c>
      <c r="P85" s="62"/>
      <c r="Q85" s="6"/>
      <c r="R85" s="6"/>
      <c r="S85" s="13" t="s">
        <v>59</v>
      </c>
      <c r="T85" s="6"/>
      <c r="U85" s="13" t="s">
        <v>60</v>
      </c>
      <c r="V85" s="6"/>
      <c r="W85" s="14"/>
      <c r="BB85" s="1"/>
      <c r="BC85" t="s">
        <v>365</v>
      </c>
      <c r="BD85" s="1"/>
    </row>
    <row r="86" spans="1:56" ht="15">
      <c r="A86" s="6">
        <v>8</v>
      </c>
      <c r="B86" s="71">
        <v>83197863345</v>
      </c>
      <c r="C86" s="11" t="s">
        <v>1446</v>
      </c>
      <c r="D86" s="11" t="s">
        <v>1447</v>
      </c>
      <c r="E86" s="6" t="s">
        <v>1896</v>
      </c>
      <c r="F86" s="6">
        <v>89</v>
      </c>
      <c r="G86" s="6" t="s">
        <v>1904</v>
      </c>
      <c r="H86" s="9" t="s">
        <v>1442</v>
      </c>
      <c r="I86" s="9" t="s">
        <v>1443</v>
      </c>
      <c r="J86" s="6" t="s">
        <v>275</v>
      </c>
      <c r="K86" s="6" t="s">
        <v>1242</v>
      </c>
      <c r="L86" s="6">
        <v>5</v>
      </c>
      <c r="M86" s="12" t="s">
        <v>1847</v>
      </c>
      <c r="N86" s="6">
        <v>8</v>
      </c>
      <c r="O86" s="18">
        <f>20+21+14</f>
        <v>55</v>
      </c>
      <c r="P86" s="62"/>
      <c r="Q86" s="6"/>
      <c r="R86" s="6"/>
      <c r="S86" s="13" t="s">
        <v>48</v>
      </c>
      <c r="T86" s="6"/>
      <c r="U86" s="13" t="s">
        <v>49</v>
      </c>
      <c r="V86" s="6"/>
      <c r="W86" s="14"/>
      <c r="BB86" s="1"/>
      <c r="BC86" t="s">
        <v>366</v>
      </c>
      <c r="BD86" s="1"/>
    </row>
    <row r="87" spans="1:56" ht="15">
      <c r="A87" s="6">
        <v>1</v>
      </c>
      <c r="B87" s="13">
        <v>56771541193</v>
      </c>
      <c r="C87" s="9" t="s">
        <v>1400</v>
      </c>
      <c r="D87" s="9" t="s">
        <v>1504</v>
      </c>
      <c r="E87" s="6" t="s">
        <v>1896</v>
      </c>
      <c r="F87" s="6">
        <v>90</v>
      </c>
      <c r="G87" s="6" t="s">
        <v>1904</v>
      </c>
      <c r="H87" s="9" t="s">
        <v>1497</v>
      </c>
      <c r="I87" s="9" t="s">
        <v>1498</v>
      </c>
      <c r="J87" s="6" t="s">
        <v>594</v>
      </c>
      <c r="K87" s="6" t="s">
        <v>1499</v>
      </c>
      <c r="L87" s="6">
        <v>5</v>
      </c>
      <c r="M87" s="6" t="s">
        <v>1847</v>
      </c>
      <c r="N87" s="6">
        <v>1</v>
      </c>
      <c r="O87" s="18">
        <f>28+45+20</f>
        <v>93</v>
      </c>
      <c r="P87" s="62"/>
      <c r="Q87" s="6"/>
      <c r="R87" s="6"/>
      <c r="S87" s="63" t="s">
        <v>137</v>
      </c>
      <c r="T87" s="6"/>
      <c r="U87" s="13" t="s">
        <v>138</v>
      </c>
      <c r="V87" s="6"/>
      <c r="W87" s="14"/>
      <c r="BB87" s="1"/>
      <c r="BC87" t="s">
        <v>367</v>
      </c>
      <c r="BD87" s="1"/>
    </row>
    <row r="88" spans="1:56" ht="15">
      <c r="A88" s="6">
        <v>2</v>
      </c>
      <c r="B88" s="71">
        <v>25411784712</v>
      </c>
      <c r="C88" s="11" t="s">
        <v>1289</v>
      </c>
      <c r="D88" s="11" t="s">
        <v>1284</v>
      </c>
      <c r="E88" s="6" t="s">
        <v>1896</v>
      </c>
      <c r="F88" s="6">
        <v>90</v>
      </c>
      <c r="G88" s="6" t="s">
        <v>1904</v>
      </c>
      <c r="H88" s="9" t="s">
        <v>1280</v>
      </c>
      <c r="I88" s="9" t="s">
        <v>1281</v>
      </c>
      <c r="J88" s="6" t="s">
        <v>858</v>
      </c>
      <c r="K88" s="6" t="s">
        <v>1282</v>
      </c>
      <c r="L88" s="6">
        <v>5</v>
      </c>
      <c r="M88" s="12" t="s">
        <v>1847</v>
      </c>
      <c r="N88" s="6">
        <v>2</v>
      </c>
      <c r="O88" s="18">
        <f>26+35+20</f>
        <v>81</v>
      </c>
      <c r="P88" s="62"/>
      <c r="Q88" s="6"/>
      <c r="R88" s="6"/>
      <c r="S88" s="63" t="s">
        <v>139</v>
      </c>
      <c r="T88" s="6"/>
      <c r="U88" s="13" t="s">
        <v>140</v>
      </c>
      <c r="V88" s="6"/>
      <c r="W88" s="14"/>
      <c r="BB88" s="1"/>
      <c r="BC88" t="s">
        <v>368</v>
      </c>
      <c r="BD88" s="1"/>
    </row>
    <row r="89" spans="1:56" ht="15">
      <c r="A89" s="6">
        <v>3</v>
      </c>
      <c r="B89" s="71">
        <v>52958685258</v>
      </c>
      <c r="C89" s="11" t="s">
        <v>1432</v>
      </c>
      <c r="D89" s="11" t="s">
        <v>1448</v>
      </c>
      <c r="E89" s="6" t="s">
        <v>1896</v>
      </c>
      <c r="F89" s="6">
        <v>90</v>
      </c>
      <c r="G89" s="6" t="s">
        <v>1904</v>
      </c>
      <c r="H89" s="9" t="s">
        <v>1353</v>
      </c>
      <c r="I89" s="9" t="s">
        <v>1335</v>
      </c>
      <c r="J89" s="6" t="s">
        <v>275</v>
      </c>
      <c r="K89" s="6" t="s">
        <v>1242</v>
      </c>
      <c r="L89" s="6">
        <v>5</v>
      </c>
      <c r="M89" s="12" t="s">
        <v>1847</v>
      </c>
      <c r="N89" s="6">
        <v>3</v>
      </c>
      <c r="O89" s="18">
        <f>26+34+19</f>
        <v>79</v>
      </c>
      <c r="P89" s="62"/>
      <c r="Q89" s="6"/>
      <c r="R89" s="6"/>
      <c r="S89" s="13" t="s">
        <v>135</v>
      </c>
      <c r="T89" s="6"/>
      <c r="U89" s="13" t="s">
        <v>136</v>
      </c>
      <c r="V89" s="6"/>
      <c r="W89" s="14"/>
      <c r="BB89" s="1"/>
      <c r="BC89" t="s">
        <v>369</v>
      </c>
      <c r="BD89" s="1"/>
    </row>
    <row r="90" spans="1:56" ht="15">
      <c r="A90" s="6">
        <v>4</v>
      </c>
      <c r="B90" s="71">
        <v>24079589499</v>
      </c>
      <c r="C90" s="11" t="s">
        <v>1290</v>
      </c>
      <c r="D90" s="11" t="s">
        <v>1291</v>
      </c>
      <c r="E90" s="6" t="s">
        <v>1896</v>
      </c>
      <c r="F90" s="6">
        <v>90</v>
      </c>
      <c r="G90" s="6" t="s">
        <v>1904</v>
      </c>
      <c r="H90" s="9" t="s">
        <v>1280</v>
      </c>
      <c r="I90" s="9" t="s">
        <v>1281</v>
      </c>
      <c r="J90" s="6" t="s">
        <v>858</v>
      </c>
      <c r="K90" s="6" t="s">
        <v>1282</v>
      </c>
      <c r="L90" s="6">
        <v>5</v>
      </c>
      <c r="M90" s="12" t="s">
        <v>1847</v>
      </c>
      <c r="N90" s="6">
        <v>4</v>
      </c>
      <c r="O90" s="18">
        <f>16+31+17</f>
        <v>64</v>
      </c>
      <c r="P90" s="62"/>
      <c r="Q90" s="6"/>
      <c r="R90" s="6"/>
      <c r="S90" s="63" t="s">
        <v>141</v>
      </c>
      <c r="T90" s="6"/>
      <c r="U90" s="13" t="s">
        <v>142</v>
      </c>
      <c r="V90" s="6"/>
      <c r="W90" s="14"/>
      <c r="BB90" s="1"/>
      <c r="BC90" t="s">
        <v>370</v>
      </c>
      <c r="BD90" s="1"/>
    </row>
    <row r="91" spans="1:56" ht="15">
      <c r="A91" s="6">
        <v>5</v>
      </c>
      <c r="B91" s="71">
        <v>51294623338</v>
      </c>
      <c r="C91" s="11" t="s">
        <v>1318</v>
      </c>
      <c r="D91" s="11" t="s">
        <v>1303</v>
      </c>
      <c r="E91" s="6" t="s">
        <v>1896</v>
      </c>
      <c r="F91" s="6">
        <v>90</v>
      </c>
      <c r="G91" s="6" t="s">
        <v>1904</v>
      </c>
      <c r="H91" s="9" t="s">
        <v>1851</v>
      </c>
      <c r="I91" s="9" t="s">
        <v>1316</v>
      </c>
      <c r="J91" s="6" t="s">
        <v>1823</v>
      </c>
      <c r="K91" s="6" t="s">
        <v>1242</v>
      </c>
      <c r="L91" s="6">
        <v>5</v>
      </c>
      <c r="M91" s="12" t="s">
        <v>1847</v>
      </c>
      <c r="N91" s="6">
        <v>5</v>
      </c>
      <c r="O91" s="18">
        <f>19+26+15</f>
        <v>60</v>
      </c>
      <c r="P91" s="62"/>
      <c r="Q91" s="6"/>
      <c r="R91" s="6"/>
      <c r="S91" s="13" t="s">
        <v>252</v>
      </c>
      <c r="T91" s="6"/>
      <c r="U91" s="13" t="s">
        <v>143</v>
      </c>
      <c r="V91" s="6"/>
      <c r="W91" s="14"/>
      <c r="BB91" s="1"/>
      <c r="BC91" t="s">
        <v>371</v>
      </c>
      <c r="BD91" s="1"/>
    </row>
    <row r="92" spans="1:56" ht="15">
      <c r="A92" s="6">
        <v>6</v>
      </c>
      <c r="B92" s="71">
        <v>47856075937</v>
      </c>
      <c r="C92" s="11" t="s">
        <v>1307</v>
      </c>
      <c r="D92" s="11" t="s">
        <v>1317</v>
      </c>
      <c r="E92" s="6" t="s">
        <v>1896</v>
      </c>
      <c r="F92" s="6">
        <v>90</v>
      </c>
      <c r="G92" s="6" t="s">
        <v>1904</v>
      </c>
      <c r="H92" s="9" t="s">
        <v>1851</v>
      </c>
      <c r="I92" s="9" t="s">
        <v>1316</v>
      </c>
      <c r="J92" s="6" t="s">
        <v>1823</v>
      </c>
      <c r="K92" s="6" t="s">
        <v>1242</v>
      </c>
      <c r="L92" s="6">
        <v>5</v>
      </c>
      <c r="M92" s="12" t="s">
        <v>1847</v>
      </c>
      <c r="N92" s="6">
        <v>6</v>
      </c>
      <c r="O92" s="18">
        <f>14+30+15</f>
        <v>59</v>
      </c>
      <c r="P92" s="62"/>
      <c r="Q92" s="6"/>
      <c r="R92" s="6"/>
      <c r="S92" s="13" t="s">
        <v>734</v>
      </c>
      <c r="T92" s="6"/>
      <c r="U92" s="13" t="s">
        <v>144</v>
      </c>
      <c r="V92" s="6"/>
      <c r="W92" s="14"/>
      <c r="BB92" s="1"/>
      <c r="BC92" t="s">
        <v>372</v>
      </c>
      <c r="BD92" s="1"/>
    </row>
    <row r="93" spans="1:56" ht="15">
      <c r="A93" s="6">
        <v>1</v>
      </c>
      <c r="B93" s="72">
        <v>38603898883</v>
      </c>
      <c r="C93" s="10" t="s">
        <v>1405</v>
      </c>
      <c r="D93" s="10" t="s">
        <v>1406</v>
      </c>
      <c r="E93" s="6" t="s">
        <v>1896</v>
      </c>
      <c r="F93" s="6">
        <v>91</v>
      </c>
      <c r="G93" s="6" t="s">
        <v>1893</v>
      </c>
      <c r="H93" s="9" t="s">
        <v>1392</v>
      </c>
      <c r="I93" s="9" t="s">
        <v>1340</v>
      </c>
      <c r="J93" s="6" t="s">
        <v>277</v>
      </c>
      <c r="K93" s="6" t="s">
        <v>1242</v>
      </c>
      <c r="L93" s="6">
        <v>5</v>
      </c>
      <c r="M93" s="12" t="s">
        <v>1847</v>
      </c>
      <c r="N93" s="6">
        <v>1</v>
      </c>
      <c r="O93" s="29">
        <f>28+41+20</f>
        <v>89</v>
      </c>
      <c r="P93" s="62"/>
      <c r="Q93" s="6"/>
      <c r="R93" s="6"/>
      <c r="S93" s="63" t="s">
        <v>244</v>
      </c>
      <c r="T93" s="6"/>
      <c r="U93" s="13" t="s">
        <v>165</v>
      </c>
      <c r="V93" s="6"/>
      <c r="W93" s="14"/>
      <c r="BB93" s="1"/>
      <c r="BC93" t="s">
        <v>373</v>
      </c>
      <c r="BD93" s="1"/>
    </row>
    <row r="94" spans="1:56" ht="15">
      <c r="A94" s="6">
        <v>2</v>
      </c>
      <c r="B94" s="71">
        <v>14314887725</v>
      </c>
      <c r="C94" s="9" t="s">
        <v>1245</v>
      </c>
      <c r="D94" s="9" t="s">
        <v>698</v>
      </c>
      <c r="E94" s="6" t="s">
        <v>1896</v>
      </c>
      <c r="F94" s="6">
        <v>91</v>
      </c>
      <c r="G94" s="6" t="s">
        <v>1901</v>
      </c>
      <c r="H94" s="9" t="s">
        <v>691</v>
      </c>
      <c r="I94" s="9" t="s">
        <v>692</v>
      </c>
      <c r="J94" s="6" t="s">
        <v>675</v>
      </c>
      <c r="K94" s="6" t="s">
        <v>1362</v>
      </c>
      <c r="L94" s="6">
        <v>5</v>
      </c>
      <c r="M94" s="12" t="s">
        <v>1847</v>
      </c>
      <c r="N94" s="6">
        <v>2</v>
      </c>
      <c r="O94" s="18">
        <f>19+45+20</f>
        <v>84</v>
      </c>
      <c r="P94" s="62"/>
      <c r="Q94" s="6"/>
      <c r="R94" s="6"/>
      <c r="S94" s="13" t="s">
        <v>1306</v>
      </c>
      <c r="T94" s="6"/>
      <c r="U94" s="13" t="s">
        <v>170</v>
      </c>
      <c r="V94" s="6"/>
      <c r="W94" s="14"/>
      <c r="BB94" s="1"/>
      <c r="BC94" t="s">
        <v>374</v>
      </c>
      <c r="BD94" s="1"/>
    </row>
    <row r="95" spans="1:56" ht="15">
      <c r="A95" s="6">
        <v>3</v>
      </c>
      <c r="B95" s="71">
        <v>17818785524</v>
      </c>
      <c r="C95" s="9" t="s">
        <v>1413</v>
      </c>
      <c r="D95" s="9" t="s">
        <v>699</v>
      </c>
      <c r="E95" s="6" t="s">
        <v>1896</v>
      </c>
      <c r="F95" s="6">
        <v>91</v>
      </c>
      <c r="G95" s="6" t="s">
        <v>1897</v>
      </c>
      <c r="H95" s="9" t="s">
        <v>691</v>
      </c>
      <c r="I95" s="9" t="s">
        <v>692</v>
      </c>
      <c r="J95" s="6" t="s">
        <v>675</v>
      </c>
      <c r="K95" s="6" t="s">
        <v>1362</v>
      </c>
      <c r="L95" s="6">
        <v>5</v>
      </c>
      <c r="M95" s="12" t="s">
        <v>1847</v>
      </c>
      <c r="N95" s="6">
        <v>3</v>
      </c>
      <c r="O95" s="18">
        <f>24+38+20</f>
        <v>82</v>
      </c>
      <c r="P95" s="62"/>
      <c r="Q95" s="6"/>
      <c r="R95" s="6"/>
      <c r="S95" s="13" t="s">
        <v>171</v>
      </c>
      <c r="T95" s="6"/>
      <c r="U95" s="13" t="s">
        <v>172</v>
      </c>
      <c r="V95" s="6"/>
      <c r="W95" s="14"/>
      <c r="BB95" s="1"/>
      <c r="BC95" t="s">
        <v>375</v>
      </c>
      <c r="BD95" s="1"/>
    </row>
    <row r="96" spans="1:56" ht="15">
      <c r="A96" s="6">
        <v>4</v>
      </c>
      <c r="B96" s="71">
        <v>98309538619</v>
      </c>
      <c r="C96" s="11" t="s">
        <v>1852</v>
      </c>
      <c r="D96" s="11" t="s">
        <v>1250</v>
      </c>
      <c r="E96" s="6" t="s">
        <v>1896</v>
      </c>
      <c r="F96" s="6">
        <v>91</v>
      </c>
      <c r="G96" s="6" t="s">
        <v>1904</v>
      </c>
      <c r="H96" s="9" t="s">
        <v>1241</v>
      </c>
      <c r="I96" s="9" t="s">
        <v>1230</v>
      </c>
      <c r="J96" s="6" t="s">
        <v>272</v>
      </c>
      <c r="K96" s="6" t="s">
        <v>1242</v>
      </c>
      <c r="L96" s="6">
        <v>5</v>
      </c>
      <c r="M96" s="12" t="s">
        <v>1847</v>
      </c>
      <c r="N96" s="6">
        <v>4</v>
      </c>
      <c r="O96" s="18">
        <f>20+35+20</f>
        <v>75</v>
      </c>
      <c r="P96" s="62"/>
      <c r="Q96" s="6"/>
      <c r="R96" s="6"/>
      <c r="S96" s="13" t="s">
        <v>1274</v>
      </c>
      <c r="T96" s="6"/>
      <c r="U96" s="13" t="s">
        <v>159</v>
      </c>
      <c r="V96" s="6"/>
      <c r="W96" s="14"/>
      <c r="BB96" s="1"/>
      <c r="BC96" t="s">
        <v>376</v>
      </c>
      <c r="BD96" s="1"/>
    </row>
    <row r="97" spans="1:56" ht="15">
      <c r="A97" s="6">
        <v>5</v>
      </c>
      <c r="B97" s="71">
        <v>80542510384</v>
      </c>
      <c r="C97" s="11" t="s">
        <v>1251</v>
      </c>
      <c r="D97" s="11" t="s">
        <v>1252</v>
      </c>
      <c r="E97" s="6" t="s">
        <v>1896</v>
      </c>
      <c r="F97" s="6">
        <v>91</v>
      </c>
      <c r="G97" s="6" t="s">
        <v>1897</v>
      </c>
      <c r="H97" s="9" t="s">
        <v>1241</v>
      </c>
      <c r="I97" s="9" t="s">
        <v>1230</v>
      </c>
      <c r="J97" s="6" t="s">
        <v>272</v>
      </c>
      <c r="K97" s="6" t="s">
        <v>1242</v>
      </c>
      <c r="L97" s="6">
        <v>5</v>
      </c>
      <c r="M97" s="12" t="s">
        <v>1847</v>
      </c>
      <c r="N97" s="6">
        <v>5</v>
      </c>
      <c r="O97" s="18">
        <f>19+30+15</f>
        <v>64</v>
      </c>
      <c r="P97" s="62"/>
      <c r="Q97" s="6"/>
      <c r="R97" s="6"/>
      <c r="S97" s="13" t="s">
        <v>160</v>
      </c>
      <c r="T97" s="6"/>
      <c r="U97" s="13" t="s">
        <v>161</v>
      </c>
      <c r="V97" s="6"/>
      <c r="W97" s="14"/>
      <c r="BB97" s="1"/>
      <c r="BC97" t="s">
        <v>377</v>
      </c>
      <c r="BD97" s="1"/>
    </row>
    <row r="98" spans="1:56" ht="15">
      <c r="A98" s="6">
        <v>6</v>
      </c>
      <c r="B98" s="13">
        <v>12159373915</v>
      </c>
      <c r="C98" s="9" t="s">
        <v>1429</v>
      </c>
      <c r="D98" s="9" t="s">
        <v>1430</v>
      </c>
      <c r="E98" s="6" t="s">
        <v>1896</v>
      </c>
      <c r="F98" s="6">
        <v>91</v>
      </c>
      <c r="G98" s="6" t="s">
        <v>1897</v>
      </c>
      <c r="H98" s="9" t="s">
        <v>1428</v>
      </c>
      <c r="I98" s="9" t="s">
        <v>1271</v>
      </c>
      <c r="J98" s="6" t="s">
        <v>292</v>
      </c>
      <c r="K98" s="6" t="s">
        <v>1242</v>
      </c>
      <c r="L98" s="6">
        <v>5</v>
      </c>
      <c r="M98" s="6" t="s">
        <v>1847</v>
      </c>
      <c r="N98" s="6">
        <v>6</v>
      </c>
      <c r="O98" s="18">
        <f>15+33+15</f>
        <v>63</v>
      </c>
      <c r="P98" s="62"/>
      <c r="Q98" s="6"/>
      <c r="R98" s="6"/>
      <c r="S98" s="63" t="s">
        <v>166</v>
      </c>
      <c r="T98" s="6"/>
      <c r="U98" s="13" t="s">
        <v>167</v>
      </c>
      <c r="V98" s="6"/>
      <c r="W98" s="14"/>
      <c r="BB98" s="1"/>
      <c r="BC98" t="s">
        <v>378</v>
      </c>
      <c r="BD98" s="1"/>
    </row>
    <row r="99" spans="1:56" ht="15">
      <c r="A99" s="6">
        <v>7</v>
      </c>
      <c r="B99" s="71">
        <v>74845682149</v>
      </c>
      <c r="C99" s="9" t="s">
        <v>1260</v>
      </c>
      <c r="D99" s="9" t="s">
        <v>697</v>
      </c>
      <c r="E99" s="6" t="s">
        <v>1896</v>
      </c>
      <c r="F99" s="6">
        <v>91</v>
      </c>
      <c r="G99" s="6" t="s">
        <v>1897</v>
      </c>
      <c r="H99" s="9" t="s">
        <v>691</v>
      </c>
      <c r="I99" s="9" t="s">
        <v>692</v>
      </c>
      <c r="J99" s="6" t="s">
        <v>675</v>
      </c>
      <c r="K99" s="6" t="s">
        <v>1362</v>
      </c>
      <c r="L99" s="6">
        <v>5</v>
      </c>
      <c r="M99" s="12" t="s">
        <v>1847</v>
      </c>
      <c r="N99" s="6">
        <v>7</v>
      </c>
      <c r="O99" s="18">
        <f>21+25+15</f>
        <v>61</v>
      </c>
      <c r="P99" s="62"/>
      <c r="Q99" s="6"/>
      <c r="R99" s="6"/>
      <c r="S99" s="13" t="s">
        <v>168</v>
      </c>
      <c r="T99" s="6"/>
      <c r="U99" s="13" t="s">
        <v>169</v>
      </c>
      <c r="V99" s="6"/>
      <c r="W99" s="14"/>
      <c r="BB99" s="1"/>
      <c r="BC99" t="s">
        <v>379</v>
      </c>
      <c r="BD99" s="1"/>
    </row>
    <row r="100" spans="1:56" ht="15">
      <c r="A100" s="6">
        <v>8</v>
      </c>
      <c r="B100" s="71">
        <v>30799168584</v>
      </c>
      <c r="C100" s="11" t="s">
        <v>1449</v>
      </c>
      <c r="D100" s="11" t="s">
        <v>1340</v>
      </c>
      <c r="E100" s="6" t="s">
        <v>1896</v>
      </c>
      <c r="F100" s="6">
        <v>91</v>
      </c>
      <c r="G100" s="6" t="s">
        <v>1904</v>
      </c>
      <c r="H100" s="9" t="s">
        <v>1442</v>
      </c>
      <c r="I100" s="9" t="s">
        <v>1443</v>
      </c>
      <c r="J100" s="6" t="s">
        <v>275</v>
      </c>
      <c r="K100" s="6" t="s">
        <v>1242</v>
      </c>
      <c r="L100" s="6">
        <v>5</v>
      </c>
      <c r="M100" s="12" t="s">
        <v>1847</v>
      </c>
      <c r="N100" s="6">
        <v>8</v>
      </c>
      <c r="O100" s="18">
        <f>18+25+15</f>
        <v>58</v>
      </c>
      <c r="P100" s="62"/>
      <c r="Q100" s="6"/>
      <c r="R100" s="6"/>
      <c r="S100" s="13" t="s">
        <v>163</v>
      </c>
      <c r="T100" s="6"/>
      <c r="U100" s="13" t="s">
        <v>164</v>
      </c>
      <c r="V100" s="6"/>
      <c r="W100" s="14"/>
      <c r="BB100" s="1"/>
      <c r="BC100" t="s">
        <v>380</v>
      </c>
      <c r="BD100" s="1"/>
    </row>
    <row r="101" spans="1:56" ht="15">
      <c r="A101" s="6">
        <v>9</v>
      </c>
      <c r="B101" s="71">
        <v>91118534412</v>
      </c>
      <c r="C101" s="11" t="s">
        <v>1253</v>
      </c>
      <c r="D101" s="11" t="s">
        <v>1254</v>
      </c>
      <c r="E101" s="6" t="s">
        <v>1896</v>
      </c>
      <c r="F101" s="6">
        <v>91</v>
      </c>
      <c r="G101" s="6" t="s">
        <v>1897</v>
      </c>
      <c r="H101" s="9" t="s">
        <v>1241</v>
      </c>
      <c r="I101" s="9" t="s">
        <v>1230</v>
      </c>
      <c r="J101" s="6" t="s">
        <v>272</v>
      </c>
      <c r="K101" s="6" t="s">
        <v>1242</v>
      </c>
      <c r="L101" s="6">
        <v>5</v>
      </c>
      <c r="M101" s="12" t="s">
        <v>1847</v>
      </c>
      <c r="N101" s="6">
        <v>9</v>
      </c>
      <c r="O101" s="18">
        <f>15+25+15</f>
        <v>55</v>
      </c>
      <c r="P101" s="62"/>
      <c r="Q101" s="6"/>
      <c r="R101" s="6"/>
      <c r="S101" s="13" t="s">
        <v>245</v>
      </c>
      <c r="T101" s="6"/>
      <c r="U101" s="13" t="s">
        <v>162</v>
      </c>
      <c r="V101" s="6"/>
      <c r="W101" s="14"/>
      <c r="BB101" s="1"/>
      <c r="BC101" t="s">
        <v>381</v>
      </c>
      <c r="BD101" s="1"/>
    </row>
    <row r="102" spans="1:56" ht="15">
      <c r="A102" s="6">
        <v>1</v>
      </c>
      <c r="B102" s="71">
        <v>60116015429</v>
      </c>
      <c r="C102" s="11" t="s">
        <v>1223</v>
      </c>
      <c r="D102" s="11" t="s">
        <v>1275</v>
      </c>
      <c r="E102" s="6" t="s">
        <v>1896</v>
      </c>
      <c r="F102" s="6">
        <v>92</v>
      </c>
      <c r="G102" s="6" t="s">
        <v>1904</v>
      </c>
      <c r="H102" s="9" t="s">
        <v>1334</v>
      </c>
      <c r="I102" s="9" t="s">
        <v>1335</v>
      </c>
      <c r="J102" s="6" t="s">
        <v>275</v>
      </c>
      <c r="K102" s="6" t="s">
        <v>1242</v>
      </c>
      <c r="L102" s="6">
        <v>5</v>
      </c>
      <c r="M102" s="12" t="s">
        <v>1847</v>
      </c>
      <c r="N102" s="6">
        <v>1</v>
      </c>
      <c r="O102" s="18">
        <f>24+45+17</f>
        <v>86</v>
      </c>
      <c r="P102" s="62"/>
      <c r="Q102" s="6"/>
      <c r="R102" s="6"/>
      <c r="S102" s="13" t="s">
        <v>1473</v>
      </c>
      <c r="T102" s="6"/>
      <c r="U102" s="13" t="s">
        <v>1931</v>
      </c>
      <c r="V102" s="6"/>
      <c r="W102" s="14"/>
      <c r="BB102" s="1"/>
      <c r="BC102" t="s">
        <v>382</v>
      </c>
      <c r="BD102" s="1"/>
    </row>
    <row r="103" spans="1:56" ht="15">
      <c r="A103" s="6">
        <v>2</v>
      </c>
      <c r="B103" s="71">
        <v>70477352610</v>
      </c>
      <c r="C103" s="11" t="s">
        <v>1342</v>
      </c>
      <c r="D103" s="11" t="s">
        <v>1343</v>
      </c>
      <c r="E103" s="6" t="s">
        <v>1896</v>
      </c>
      <c r="F103" s="6">
        <v>92</v>
      </c>
      <c r="G103" s="6" t="s">
        <v>1901</v>
      </c>
      <c r="H103" s="9" t="s">
        <v>1851</v>
      </c>
      <c r="I103" s="9" t="s">
        <v>1316</v>
      </c>
      <c r="J103" s="6" t="s">
        <v>1823</v>
      </c>
      <c r="K103" s="6" t="s">
        <v>1242</v>
      </c>
      <c r="L103" s="6">
        <v>5</v>
      </c>
      <c r="M103" s="12" t="s">
        <v>1847</v>
      </c>
      <c r="N103" s="6">
        <v>2</v>
      </c>
      <c r="O103" s="18">
        <f>23+45+17</f>
        <v>85</v>
      </c>
      <c r="P103" s="62"/>
      <c r="Q103" s="6"/>
      <c r="R103" s="6"/>
      <c r="S103" s="13" t="s">
        <v>1474</v>
      </c>
      <c r="T103" s="6"/>
      <c r="U103" s="13" t="s">
        <v>1930</v>
      </c>
      <c r="V103" s="6"/>
      <c r="W103" s="14"/>
      <c r="BB103" s="1"/>
      <c r="BC103" t="s">
        <v>383</v>
      </c>
      <c r="BD103" s="1"/>
    </row>
    <row r="104" spans="1:56" ht="15">
      <c r="A104" s="6">
        <v>3</v>
      </c>
      <c r="B104" s="71">
        <v>33528532916</v>
      </c>
      <c r="C104" s="9" t="s">
        <v>1225</v>
      </c>
      <c r="D104" s="9" t="s">
        <v>705</v>
      </c>
      <c r="E104" s="6" t="s">
        <v>1896</v>
      </c>
      <c r="F104" s="6">
        <v>92</v>
      </c>
      <c r="G104" s="6" t="s">
        <v>1901</v>
      </c>
      <c r="H104" s="9" t="s">
        <v>695</v>
      </c>
      <c r="I104" s="9" t="s">
        <v>694</v>
      </c>
      <c r="J104" s="6" t="s">
        <v>675</v>
      </c>
      <c r="K104" s="6" t="s">
        <v>721</v>
      </c>
      <c r="L104" s="6">
        <v>5</v>
      </c>
      <c r="M104" s="12" t="s">
        <v>1847</v>
      </c>
      <c r="N104" s="6">
        <v>3</v>
      </c>
      <c r="O104" s="18">
        <f>22+42+18</f>
        <v>82</v>
      </c>
      <c r="P104" s="76"/>
      <c r="Q104" s="6"/>
      <c r="R104" s="6"/>
      <c r="S104" s="63" t="s">
        <v>1492</v>
      </c>
      <c r="T104" s="6"/>
      <c r="U104" s="13" t="s">
        <v>1928</v>
      </c>
      <c r="V104" s="6"/>
      <c r="W104" s="14"/>
      <c r="BB104" s="1"/>
      <c r="BC104" t="s">
        <v>384</v>
      </c>
      <c r="BD104" s="1"/>
    </row>
    <row r="105" spans="1:56" ht="15">
      <c r="A105" s="6">
        <v>4</v>
      </c>
      <c r="B105" s="71">
        <v>28312141788</v>
      </c>
      <c r="C105" s="11" t="s">
        <v>1337</v>
      </c>
      <c r="D105" s="11" t="s">
        <v>1338</v>
      </c>
      <c r="E105" s="6" t="s">
        <v>1896</v>
      </c>
      <c r="F105" s="6">
        <v>92</v>
      </c>
      <c r="G105" s="6" t="s">
        <v>1904</v>
      </c>
      <c r="H105" s="9" t="s">
        <v>1339</v>
      </c>
      <c r="I105" s="9" t="s">
        <v>1340</v>
      </c>
      <c r="J105" s="6" t="s">
        <v>277</v>
      </c>
      <c r="K105" s="6" t="s">
        <v>1242</v>
      </c>
      <c r="L105" s="6">
        <v>5</v>
      </c>
      <c r="M105" s="12" t="s">
        <v>1847</v>
      </c>
      <c r="N105" s="6">
        <v>4</v>
      </c>
      <c r="O105" s="18">
        <f>20+45+17</f>
        <v>82</v>
      </c>
      <c r="P105" s="62"/>
      <c r="Q105" s="6"/>
      <c r="R105" s="6"/>
      <c r="S105" s="13" t="s">
        <v>1475</v>
      </c>
      <c r="T105" s="6"/>
      <c r="U105" s="13">
        <v>46464</v>
      </c>
      <c r="V105" s="6"/>
      <c r="W105" s="14"/>
      <c r="BB105" s="1"/>
      <c r="BC105" t="s">
        <v>385</v>
      </c>
      <c r="BD105" s="1"/>
    </row>
    <row r="106" spans="1:56" ht="15">
      <c r="A106" s="6">
        <v>5</v>
      </c>
      <c r="B106" s="71">
        <v>48675478362</v>
      </c>
      <c r="C106" s="11" t="s">
        <v>1287</v>
      </c>
      <c r="D106" s="11" t="s">
        <v>1361</v>
      </c>
      <c r="E106" s="6" t="s">
        <v>1896</v>
      </c>
      <c r="F106" s="6">
        <v>92</v>
      </c>
      <c r="G106" s="6" t="s">
        <v>1893</v>
      </c>
      <c r="H106" s="9" t="s">
        <v>1349</v>
      </c>
      <c r="I106" s="9" t="s">
        <v>1350</v>
      </c>
      <c r="J106" s="6" t="s">
        <v>920</v>
      </c>
      <c r="K106" s="6" t="s">
        <v>687</v>
      </c>
      <c r="L106" s="6">
        <v>5</v>
      </c>
      <c r="M106" s="12" t="s">
        <v>1847</v>
      </c>
      <c r="N106" s="6">
        <v>5</v>
      </c>
      <c r="O106" s="18">
        <f>23+42+16</f>
        <v>81</v>
      </c>
      <c r="P106" s="62"/>
      <c r="Q106" s="6"/>
      <c r="R106" s="6"/>
      <c r="S106" s="13" t="s">
        <v>1476</v>
      </c>
      <c r="T106" s="6"/>
      <c r="U106" s="13">
        <v>11188</v>
      </c>
      <c r="V106" s="6"/>
      <c r="W106" s="14"/>
      <c r="BB106" s="1"/>
      <c r="BC106" t="s">
        <v>386</v>
      </c>
      <c r="BD106" s="1"/>
    </row>
    <row r="107" spans="1:56" ht="15">
      <c r="A107" s="6">
        <v>6</v>
      </c>
      <c r="B107" s="71">
        <v>21576048837</v>
      </c>
      <c r="C107" s="11" t="s">
        <v>1309</v>
      </c>
      <c r="D107" s="11" t="s">
        <v>1344</v>
      </c>
      <c r="E107" s="6" t="s">
        <v>1896</v>
      </c>
      <c r="F107" s="6">
        <v>92</v>
      </c>
      <c r="G107" s="6" t="s">
        <v>1901</v>
      </c>
      <c r="H107" s="9" t="s">
        <v>1851</v>
      </c>
      <c r="I107" s="9" t="s">
        <v>1316</v>
      </c>
      <c r="J107" s="6" t="s">
        <v>1823</v>
      </c>
      <c r="K107" s="6" t="s">
        <v>1242</v>
      </c>
      <c r="L107" s="6">
        <v>5</v>
      </c>
      <c r="M107" s="12" t="s">
        <v>1847</v>
      </c>
      <c r="N107" s="6">
        <v>6</v>
      </c>
      <c r="O107" s="18">
        <f>20+44+17</f>
        <v>81</v>
      </c>
      <c r="P107" s="62"/>
      <c r="Q107" s="6"/>
      <c r="R107" s="6"/>
      <c r="S107" s="13" t="s">
        <v>1477</v>
      </c>
      <c r="T107" s="6"/>
      <c r="U107" s="13" t="s">
        <v>1927</v>
      </c>
      <c r="V107" s="6"/>
      <c r="W107" s="14"/>
      <c r="BB107" s="1"/>
      <c r="BC107" t="s">
        <v>387</v>
      </c>
      <c r="BD107" s="1"/>
    </row>
    <row r="108" spans="1:56" ht="15">
      <c r="A108" s="6">
        <v>7</v>
      </c>
      <c r="B108" s="71">
        <v>98480542012</v>
      </c>
      <c r="C108" s="11" t="s">
        <v>1345</v>
      </c>
      <c r="D108" s="11" t="s">
        <v>1232</v>
      </c>
      <c r="E108" s="6" t="s">
        <v>1896</v>
      </c>
      <c r="F108" s="6">
        <v>92</v>
      </c>
      <c r="G108" s="6" t="s">
        <v>1904</v>
      </c>
      <c r="H108" s="9" t="s">
        <v>1346</v>
      </c>
      <c r="I108" s="9" t="s">
        <v>1347</v>
      </c>
      <c r="J108" s="6" t="s">
        <v>988</v>
      </c>
      <c r="K108" s="6" t="s">
        <v>1242</v>
      </c>
      <c r="L108" s="6">
        <v>5</v>
      </c>
      <c r="M108" s="12" t="s">
        <v>1847</v>
      </c>
      <c r="N108" s="6">
        <v>7</v>
      </c>
      <c r="O108" s="18">
        <f>18+45+18</f>
        <v>81</v>
      </c>
      <c r="P108" s="62"/>
      <c r="Q108" s="6"/>
      <c r="R108" s="6"/>
      <c r="S108" s="13" t="s">
        <v>1058</v>
      </c>
      <c r="T108" s="6"/>
      <c r="U108" s="13" t="s">
        <v>2</v>
      </c>
      <c r="V108" s="6"/>
      <c r="W108" s="14"/>
      <c r="BB108" s="1"/>
      <c r="BC108" t="s">
        <v>388</v>
      </c>
      <c r="BD108" s="1"/>
    </row>
    <row r="109" spans="1:56" ht="15">
      <c r="A109" s="6">
        <v>8</v>
      </c>
      <c r="B109" s="71">
        <v>39070637959</v>
      </c>
      <c r="C109" s="9" t="s">
        <v>702</v>
      </c>
      <c r="D109" s="9" t="s">
        <v>693</v>
      </c>
      <c r="E109" s="6" t="s">
        <v>1896</v>
      </c>
      <c r="F109" s="6">
        <v>92</v>
      </c>
      <c r="G109" s="6" t="s">
        <v>1904</v>
      </c>
      <c r="H109" s="9" t="s">
        <v>1505</v>
      </c>
      <c r="I109" s="9" t="s">
        <v>693</v>
      </c>
      <c r="J109" s="6" t="s">
        <v>412</v>
      </c>
      <c r="K109" s="6" t="s">
        <v>1846</v>
      </c>
      <c r="L109" s="6">
        <v>5</v>
      </c>
      <c r="M109" s="12" t="s">
        <v>1847</v>
      </c>
      <c r="N109" s="6">
        <v>8</v>
      </c>
      <c r="O109" s="18">
        <f>19+44+17</f>
        <v>80</v>
      </c>
      <c r="P109" s="62"/>
      <c r="Q109" s="6"/>
      <c r="R109" s="6"/>
      <c r="S109" s="13" t="s">
        <v>1478</v>
      </c>
      <c r="T109" s="6"/>
      <c r="U109" s="13">
        <v>66666</v>
      </c>
      <c r="V109" s="6"/>
      <c r="W109" s="14"/>
      <c r="BB109" s="1"/>
      <c r="BC109" t="s">
        <v>389</v>
      </c>
      <c r="BD109" s="1"/>
    </row>
    <row r="110" spans="1:56" ht="15">
      <c r="A110" s="6">
        <v>9</v>
      </c>
      <c r="B110" s="71">
        <v>31597005766</v>
      </c>
      <c r="C110" s="9" t="s">
        <v>703</v>
      </c>
      <c r="D110" s="9" t="s">
        <v>704</v>
      </c>
      <c r="E110" s="6" t="s">
        <v>1896</v>
      </c>
      <c r="F110" s="6">
        <v>92</v>
      </c>
      <c r="G110" s="6" t="s">
        <v>1904</v>
      </c>
      <c r="H110" s="9" t="s">
        <v>1505</v>
      </c>
      <c r="I110" s="9" t="s">
        <v>693</v>
      </c>
      <c r="J110" s="6" t="s">
        <v>412</v>
      </c>
      <c r="K110" s="6" t="s">
        <v>1846</v>
      </c>
      <c r="L110" s="6">
        <v>5</v>
      </c>
      <c r="M110" s="12" t="s">
        <v>1847</v>
      </c>
      <c r="N110" s="6">
        <v>9</v>
      </c>
      <c r="O110" s="18">
        <f>21+42+17</f>
        <v>80</v>
      </c>
      <c r="P110" s="62"/>
      <c r="Q110" s="6"/>
      <c r="R110" s="6"/>
      <c r="S110" s="13" t="s">
        <v>1479</v>
      </c>
      <c r="T110" s="6"/>
      <c r="U110" s="13" t="s">
        <v>0</v>
      </c>
      <c r="V110" s="6"/>
      <c r="W110" s="14"/>
      <c r="BB110" s="1"/>
      <c r="BC110" t="s">
        <v>390</v>
      </c>
      <c r="BD110" s="1"/>
    </row>
    <row r="111" spans="1:56" ht="15">
      <c r="A111" s="6">
        <v>10</v>
      </c>
      <c r="B111" s="71">
        <v>80940277485</v>
      </c>
      <c r="C111" s="11" t="s">
        <v>1292</v>
      </c>
      <c r="D111" s="11" t="s">
        <v>1293</v>
      </c>
      <c r="E111" s="6" t="s">
        <v>1896</v>
      </c>
      <c r="F111" s="6">
        <v>92</v>
      </c>
      <c r="G111" s="6" t="s">
        <v>1904</v>
      </c>
      <c r="H111" s="9" t="s">
        <v>1280</v>
      </c>
      <c r="I111" s="9" t="s">
        <v>1281</v>
      </c>
      <c r="J111" s="6" t="s">
        <v>858</v>
      </c>
      <c r="K111" s="6" t="s">
        <v>1282</v>
      </c>
      <c r="L111" s="6">
        <v>5</v>
      </c>
      <c r="M111" s="12" t="s">
        <v>1847</v>
      </c>
      <c r="N111" s="6">
        <v>10</v>
      </c>
      <c r="O111" s="18">
        <f>19+43+16</f>
        <v>78</v>
      </c>
      <c r="P111" s="62"/>
      <c r="Q111" s="6"/>
      <c r="R111" s="6"/>
      <c r="S111" s="63" t="s">
        <v>1480</v>
      </c>
      <c r="T111" s="6"/>
      <c r="U111" s="13" t="s">
        <v>1934</v>
      </c>
      <c r="V111" s="6"/>
      <c r="W111" s="14"/>
      <c r="BB111" s="1"/>
      <c r="BC111" t="s">
        <v>391</v>
      </c>
      <c r="BD111" s="1"/>
    </row>
    <row r="112" spans="1:56" ht="15">
      <c r="A112" s="6">
        <v>11</v>
      </c>
      <c r="B112" s="71" t="s">
        <v>1417</v>
      </c>
      <c r="C112" s="11" t="s">
        <v>1321</v>
      </c>
      <c r="D112" s="11" t="s">
        <v>1418</v>
      </c>
      <c r="E112" s="6" t="s">
        <v>1896</v>
      </c>
      <c r="F112" s="6">
        <v>92</v>
      </c>
      <c r="G112" s="6" t="s">
        <v>1901</v>
      </c>
      <c r="H112" s="9" t="s">
        <v>1349</v>
      </c>
      <c r="I112" s="9" t="s">
        <v>1350</v>
      </c>
      <c r="J112" s="6" t="s">
        <v>1000</v>
      </c>
      <c r="K112" s="6" t="s">
        <v>1408</v>
      </c>
      <c r="L112" s="6">
        <v>5</v>
      </c>
      <c r="M112" s="12" t="s">
        <v>1847</v>
      </c>
      <c r="N112" s="6">
        <v>11</v>
      </c>
      <c r="O112" s="18">
        <f>18+43+16</f>
        <v>77</v>
      </c>
      <c r="P112" s="62"/>
      <c r="Q112" s="6"/>
      <c r="R112" s="6"/>
      <c r="S112" s="63" t="s">
        <v>1481</v>
      </c>
      <c r="T112" s="6"/>
      <c r="U112" s="13" t="s">
        <v>1929</v>
      </c>
      <c r="V112" s="6"/>
      <c r="W112" s="14"/>
      <c r="BB112" s="1"/>
      <c r="BC112" t="s">
        <v>392</v>
      </c>
      <c r="BD112" s="1"/>
    </row>
    <row r="113" spans="1:56" ht="15">
      <c r="A113" s="6">
        <v>12</v>
      </c>
      <c r="B113" s="71">
        <v>28971209272</v>
      </c>
      <c r="C113" s="11" t="s">
        <v>1235</v>
      </c>
      <c r="D113" s="11" t="s">
        <v>1341</v>
      </c>
      <c r="E113" s="6" t="s">
        <v>1896</v>
      </c>
      <c r="F113" s="6">
        <v>92</v>
      </c>
      <c r="G113" s="6" t="s">
        <v>1904</v>
      </c>
      <c r="H113" s="9" t="s">
        <v>1851</v>
      </c>
      <c r="I113" s="9" t="s">
        <v>1316</v>
      </c>
      <c r="J113" s="6" t="s">
        <v>1823</v>
      </c>
      <c r="K113" s="6" t="s">
        <v>1242</v>
      </c>
      <c r="L113" s="6">
        <v>5</v>
      </c>
      <c r="M113" s="12" t="s">
        <v>1847</v>
      </c>
      <c r="N113" s="6">
        <v>12</v>
      </c>
      <c r="O113" s="18">
        <f>17+43+17</f>
        <v>77</v>
      </c>
      <c r="P113" s="62"/>
      <c r="Q113" s="6"/>
      <c r="R113" s="6"/>
      <c r="S113" s="13" t="s">
        <v>1482</v>
      </c>
      <c r="T113" s="6"/>
      <c r="U113" s="13" t="s">
        <v>1933</v>
      </c>
      <c r="V113" s="6"/>
      <c r="W113" s="14"/>
      <c r="BB113" s="1"/>
      <c r="BC113" t="s">
        <v>393</v>
      </c>
      <c r="BD113" s="1"/>
    </row>
    <row r="114" spans="1:56" ht="15">
      <c r="A114" s="6">
        <v>13</v>
      </c>
      <c r="B114" s="71">
        <v>29543094469</v>
      </c>
      <c r="C114" s="11" t="s">
        <v>1296</v>
      </c>
      <c r="D114" s="11" t="s">
        <v>1297</v>
      </c>
      <c r="E114" s="6" t="s">
        <v>1896</v>
      </c>
      <c r="F114" s="6">
        <v>92</v>
      </c>
      <c r="G114" s="6" t="s">
        <v>1904</v>
      </c>
      <c r="H114" s="9" t="s">
        <v>1280</v>
      </c>
      <c r="I114" s="9" t="s">
        <v>1281</v>
      </c>
      <c r="J114" s="6" t="s">
        <v>858</v>
      </c>
      <c r="K114" s="6" t="s">
        <v>1282</v>
      </c>
      <c r="L114" s="6">
        <v>5</v>
      </c>
      <c r="M114" s="12" t="s">
        <v>1847</v>
      </c>
      <c r="N114" s="6">
        <v>13</v>
      </c>
      <c r="O114" s="18">
        <f>19+42+15</f>
        <v>76</v>
      </c>
      <c r="P114" s="62"/>
      <c r="Q114" s="6"/>
      <c r="R114" s="6"/>
      <c r="S114" s="13" t="s">
        <v>1483</v>
      </c>
      <c r="T114" s="6"/>
      <c r="U114" s="13">
        <v>12345</v>
      </c>
      <c r="V114" s="6"/>
      <c r="W114" s="14"/>
      <c r="BB114" s="1"/>
      <c r="BC114" t="s">
        <v>394</v>
      </c>
      <c r="BD114" s="1"/>
    </row>
    <row r="115" spans="1:56" ht="15">
      <c r="A115" s="6">
        <v>14</v>
      </c>
      <c r="B115" s="63" t="s">
        <v>730</v>
      </c>
      <c r="C115" s="9" t="s">
        <v>1258</v>
      </c>
      <c r="D115" s="9" t="s">
        <v>1427</v>
      </c>
      <c r="E115" s="6" t="s">
        <v>1896</v>
      </c>
      <c r="F115" s="6">
        <v>92</v>
      </c>
      <c r="G115" s="6" t="s">
        <v>1904</v>
      </c>
      <c r="H115" s="9" t="s">
        <v>1428</v>
      </c>
      <c r="I115" s="9" t="s">
        <v>1271</v>
      </c>
      <c r="J115" s="6" t="s">
        <v>292</v>
      </c>
      <c r="K115" s="6" t="s">
        <v>1242</v>
      </c>
      <c r="L115" s="6">
        <v>5</v>
      </c>
      <c r="M115" s="6" t="s">
        <v>1847</v>
      </c>
      <c r="N115" s="6">
        <v>14</v>
      </c>
      <c r="O115" s="18">
        <f>17+43+15</f>
        <v>75</v>
      </c>
      <c r="P115" s="62"/>
      <c r="Q115" s="6"/>
      <c r="R115" s="6"/>
      <c r="S115" s="63" t="s">
        <v>1484</v>
      </c>
      <c r="T115" s="6"/>
      <c r="U115" s="13" t="s">
        <v>1</v>
      </c>
      <c r="V115" s="6"/>
      <c r="W115" s="14"/>
      <c r="BB115" s="1"/>
      <c r="BC115" t="s">
        <v>395</v>
      </c>
      <c r="BD115" s="1"/>
    </row>
    <row r="116" spans="1:56" ht="15">
      <c r="A116" s="6">
        <v>15</v>
      </c>
      <c r="B116" s="73">
        <v>71303830240</v>
      </c>
      <c r="C116" s="9" t="s">
        <v>1853</v>
      </c>
      <c r="D116" s="9" t="s">
        <v>708</v>
      </c>
      <c r="E116" s="6" t="s">
        <v>1900</v>
      </c>
      <c r="F116" s="6">
        <v>92</v>
      </c>
      <c r="G116" s="6" t="s">
        <v>1904</v>
      </c>
      <c r="H116" s="9" t="s">
        <v>695</v>
      </c>
      <c r="I116" s="9" t="s">
        <v>694</v>
      </c>
      <c r="J116" s="6" t="s">
        <v>675</v>
      </c>
      <c r="K116" s="6" t="s">
        <v>721</v>
      </c>
      <c r="L116" s="6">
        <v>5</v>
      </c>
      <c r="M116" s="12" t="s">
        <v>1847</v>
      </c>
      <c r="N116" s="6">
        <v>15</v>
      </c>
      <c r="O116" s="18">
        <f>16+43+16</f>
        <v>75</v>
      </c>
      <c r="P116" s="76"/>
      <c r="Q116" s="6"/>
      <c r="R116" s="6"/>
      <c r="S116" s="13" t="s">
        <v>1493</v>
      </c>
      <c r="T116" s="6"/>
      <c r="U116" s="13" t="s">
        <v>1932</v>
      </c>
      <c r="V116" s="6"/>
      <c r="W116" s="14"/>
      <c r="BB116" s="1"/>
      <c r="BC116" t="s">
        <v>396</v>
      </c>
      <c r="BD116" s="1"/>
    </row>
    <row r="117" spans="1:56" ht="15">
      <c r="A117" s="6">
        <v>16</v>
      </c>
      <c r="B117" s="71" t="s">
        <v>1419</v>
      </c>
      <c r="C117" s="11" t="s">
        <v>1420</v>
      </c>
      <c r="D117" s="11" t="s">
        <v>1421</v>
      </c>
      <c r="E117" s="6" t="s">
        <v>1896</v>
      </c>
      <c r="F117" s="6">
        <v>92</v>
      </c>
      <c r="G117" s="6" t="s">
        <v>1901</v>
      </c>
      <c r="H117" s="9" t="s">
        <v>1349</v>
      </c>
      <c r="I117" s="9" t="s">
        <v>1350</v>
      </c>
      <c r="J117" s="6" t="s">
        <v>1000</v>
      </c>
      <c r="K117" s="6" t="s">
        <v>1408</v>
      </c>
      <c r="L117" s="6">
        <v>5</v>
      </c>
      <c r="M117" s="12" t="s">
        <v>1847</v>
      </c>
      <c r="N117" s="6">
        <v>16</v>
      </c>
      <c r="O117" s="18">
        <f>16+40+15</f>
        <v>71</v>
      </c>
      <c r="P117" s="62"/>
      <c r="Q117" s="6"/>
      <c r="R117" s="6"/>
      <c r="S117" s="63" t="s">
        <v>1485</v>
      </c>
      <c r="T117" s="6"/>
      <c r="U117" s="13" t="s">
        <v>1925</v>
      </c>
      <c r="V117" s="6"/>
      <c r="W117" s="14"/>
      <c r="BB117" s="1"/>
      <c r="BC117" t="s">
        <v>397</v>
      </c>
      <c r="BD117" s="1"/>
    </row>
    <row r="118" spans="1:56" ht="15">
      <c r="A118" s="6">
        <v>17</v>
      </c>
      <c r="B118" s="71">
        <v>37121397892</v>
      </c>
      <c r="C118" s="9" t="s">
        <v>706</v>
      </c>
      <c r="D118" s="9" t="s">
        <v>707</v>
      </c>
      <c r="E118" s="6" t="s">
        <v>1896</v>
      </c>
      <c r="F118" s="6">
        <v>92</v>
      </c>
      <c r="G118" s="6" t="s">
        <v>1901</v>
      </c>
      <c r="H118" s="9" t="s">
        <v>691</v>
      </c>
      <c r="I118" s="9" t="s">
        <v>692</v>
      </c>
      <c r="J118" s="6" t="s">
        <v>675</v>
      </c>
      <c r="K118" s="6" t="s">
        <v>721</v>
      </c>
      <c r="L118" s="6">
        <v>5</v>
      </c>
      <c r="M118" s="12" t="s">
        <v>1847</v>
      </c>
      <c r="N118" s="6">
        <v>17</v>
      </c>
      <c r="O118" s="18">
        <f>15+40+15</f>
        <v>70</v>
      </c>
      <c r="P118" s="76"/>
      <c r="Q118" s="6"/>
      <c r="R118" s="6"/>
      <c r="S118" s="63" t="s">
        <v>1486</v>
      </c>
      <c r="T118" s="6"/>
      <c r="U118" s="13">
        <v>21</v>
      </c>
      <c r="V118" s="6"/>
      <c r="W118" s="14"/>
      <c r="BB118" s="1"/>
      <c r="BC118" t="s">
        <v>398</v>
      </c>
      <c r="BD118" s="1"/>
    </row>
    <row r="119" spans="1:56" ht="15">
      <c r="A119" s="6">
        <v>18</v>
      </c>
      <c r="B119" s="71" t="s">
        <v>1415</v>
      </c>
      <c r="C119" s="11" t="s">
        <v>1327</v>
      </c>
      <c r="D119" s="11" t="s">
        <v>1416</v>
      </c>
      <c r="E119" s="6" t="s">
        <v>1896</v>
      </c>
      <c r="F119" s="6">
        <v>92</v>
      </c>
      <c r="G119" s="6" t="s">
        <v>1901</v>
      </c>
      <c r="H119" s="9" t="s">
        <v>1349</v>
      </c>
      <c r="I119" s="9" t="s">
        <v>1350</v>
      </c>
      <c r="J119" s="6" t="s">
        <v>1000</v>
      </c>
      <c r="K119" s="6" t="s">
        <v>1408</v>
      </c>
      <c r="L119" s="6">
        <v>5</v>
      </c>
      <c r="M119" s="12" t="s">
        <v>1847</v>
      </c>
      <c r="N119" s="6">
        <v>18</v>
      </c>
      <c r="O119" s="18">
        <f>12+42+16</f>
        <v>70</v>
      </c>
      <c r="P119" s="62"/>
      <c r="Q119" s="6"/>
      <c r="R119" s="6"/>
      <c r="S119" s="63" t="s">
        <v>1487</v>
      </c>
      <c r="T119" s="6"/>
      <c r="U119" s="13" t="s">
        <v>1923</v>
      </c>
      <c r="V119" s="6"/>
      <c r="W119" s="14"/>
      <c r="BB119" s="1"/>
      <c r="BC119" t="s">
        <v>399</v>
      </c>
      <c r="BD119" s="1"/>
    </row>
    <row r="120" spans="1:56" ht="15">
      <c r="A120" s="6">
        <v>19</v>
      </c>
      <c r="B120" s="71">
        <v>32299006141</v>
      </c>
      <c r="C120" s="11" t="s">
        <v>1258</v>
      </c>
      <c r="D120" s="11" t="s">
        <v>1360</v>
      </c>
      <c r="E120" s="6" t="s">
        <v>1896</v>
      </c>
      <c r="F120" s="6">
        <v>92</v>
      </c>
      <c r="G120" s="6" t="s">
        <v>1901</v>
      </c>
      <c r="H120" s="9" t="s">
        <v>1349</v>
      </c>
      <c r="I120" s="9" t="s">
        <v>1350</v>
      </c>
      <c r="J120" s="6" t="s">
        <v>920</v>
      </c>
      <c r="K120" s="6" t="s">
        <v>687</v>
      </c>
      <c r="L120" s="6">
        <v>5</v>
      </c>
      <c r="M120" s="12" t="s">
        <v>1847</v>
      </c>
      <c r="N120" s="6">
        <v>19</v>
      </c>
      <c r="O120" s="18">
        <f>15+40+14</f>
        <v>69</v>
      </c>
      <c r="P120" s="62"/>
      <c r="Q120" s="6"/>
      <c r="R120" s="6"/>
      <c r="S120" s="63" t="s">
        <v>1488</v>
      </c>
      <c r="T120" s="6"/>
      <c r="U120" s="13">
        <v>13560</v>
      </c>
      <c r="V120" s="6"/>
      <c r="W120" s="14"/>
      <c r="BB120" s="1"/>
      <c r="BC120" t="s">
        <v>400</v>
      </c>
      <c r="BD120" s="1"/>
    </row>
    <row r="121" spans="1:56" ht="15">
      <c r="A121" s="6">
        <v>20</v>
      </c>
      <c r="B121" s="71">
        <v>67597636354</v>
      </c>
      <c r="C121" s="11" t="s">
        <v>1358</v>
      </c>
      <c r="D121" s="11" t="s">
        <v>1359</v>
      </c>
      <c r="E121" s="6" t="s">
        <v>1896</v>
      </c>
      <c r="F121" s="6">
        <v>92</v>
      </c>
      <c r="G121" s="6" t="s">
        <v>1901</v>
      </c>
      <c r="H121" s="9" t="s">
        <v>1349</v>
      </c>
      <c r="I121" s="9" t="s">
        <v>1350</v>
      </c>
      <c r="J121" s="6" t="s">
        <v>920</v>
      </c>
      <c r="K121" s="6" t="s">
        <v>687</v>
      </c>
      <c r="L121" s="6">
        <v>5</v>
      </c>
      <c r="M121" s="12" t="s">
        <v>1847</v>
      </c>
      <c r="N121" s="6">
        <v>20</v>
      </c>
      <c r="O121" s="18">
        <f>9+41+19</f>
        <v>69</v>
      </c>
      <c r="P121" s="62"/>
      <c r="Q121" s="6"/>
      <c r="R121" s="6"/>
      <c r="S121" s="63" t="s">
        <v>1489</v>
      </c>
      <c r="T121" s="6"/>
      <c r="U121" s="13" t="s">
        <v>1924</v>
      </c>
      <c r="V121" s="6"/>
      <c r="W121" s="14"/>
      <c r="BB121" s="1"/>
      <c r="BC121" t="s">
        <v>401</v>
      </c>
      <c r="BD121" s="1"/>
    </row>
    <row r="122" spans="1:56" ht="15">
      <c r="A122" s="6">
        <v>21</v>
      </c>
      <c r="B122" s="13">
        <v>80400898435</v>
      </c>
      <c r="C122" s="9" t="s">
        <v>1258</v>
      </c>
      <c r="D122" s="9" t="s">
        <v>1435</v>
      </c>
      <c r="E122" s="6" t="s">
        <v>1896</v>
      </c>
      <c r="F122" s="6">
        <v>92</v>
      </c>
      <c r="G122" s="6" t="s">
        <v>1901</v>
      </c>
      <c r="H122" s="9" t="s">
        <v>1428</v>
      </c>
      <c r="I122" s="9" t="s">
        <v>1271</v>
      </c>
      <c r="J122" s="6" t="s">
        <v>292</v>
      </c>
      <c r="K122" s="6" t="s">
        <v>1242</v>
      </c>
      <c r="L122" s="6">
        <v>5</v>
      </c>
      <c r="M122" s="6" t="s">
        <v>1847</v>
      </c>
      <c r="N122" s="6">
        <v>21</v>
      </c>
      <c r="O122" s="18">
        <f>11+41+16</f>
        <v>68</v>
      </c>
      <c r="P122" s="62"/>
      <c r="Q122" s="6"/>
      <c r="R122" s="6"/>
      <c r="S122" s="63" t="s">
        <v>1490</v>
      </c>
      <c r="T122" s="6"/>
      <c r="U122" s="13" t="s">
        <v>1926</v>
      </c>
      <c r="V122" s="6"/>
      <c r="W122" s="14"/>
      <c r="BB122" s="1"/>
      <c r="BC122" t="s">
        <v>402</v>
      </c>
      <c r="BD122" s="1"/>
    </row>
    <row r="123" spans="1:56" ht="15">
      <c r="A123" s="6">
        <v>22</v>
      </c>
      <c r="B123" s="71">
        <v>15228285900</v>
      </c>
      <c r="C123" s="11" t="s">
        <v>1294</v>
      </c>
      <c r="D123" s="11" t="s">
        <v>1295</v>
      </c>
      <c r="E123" s="6" t="s">
        <v>1896</v>
      </c>
      <c r="F123" s="6">
        <v>92</v>
      </c>
      <c r="G123" s="6" t="s">
        <v>1904</v>
      </c>
      <c r="H123" s="9" t="s">
        <v>1280</v>
      </c>
      <c r="I123" s="9" t="s">
        <v>1281</v>
      </c>
      <c r="J123" s="6" t="s">
        <v>858</v>
      </c>
      <c r="K123" s="6" t="s">
        <v>1282</v>
      </c>
      <c r="L123" s="6">
        <v>5</v>
      </c>
      <c r="M123" s="12" t="s">
        <v>1847</v>
      </c>
      <c r="N123" s="6">
        <v>22</v>
      </c>
      <c r="O123" s="18">
        <f>9+43+15</f>
        <v>67</v>
      </c>
      <c r="P123" s="62"/>
      <c r="Q123" s="6"/>
      <c r="R123" s="6"/>
      <c r="S123" s="13" t="s">
        <v>1491</v>
      </c>
      <c r="T123" s="6"/>
      <c r="U123" s="13">
        <v>28498</v>
      </c>
      <c r="V123" s="6"/>
      <c r="W123" s="14"/>
      <c r="BB123" s="1"/>
      <c r="BC123" t="s">
        <v>403</v>
      </c>
      <c r="BD123" s="1"/>
    </row>
    <row r="124" spans="1:56" ht="15">
      <c r="A124" s="6">
        <v>23</v>
      </c>
      <c r="B124" s="71">
        <v>77208299553</v>
      </c>
      <c r="C124" s="11" t="s">
        <v>1392</v>
      </c>
      <c r="D124" s="11" t="s">
        <v>523</v>
      </c>
      <c r="E124" s="6" t="s">
        <v>1896</v>
      </c>
      <c r="F124" s="6">
        <v>92</v>
      </c>
      <c r="G124" s="6" t="s">
        <v>1901</v>
      </c>
      <c r="H124" s="9" t="s">
        <v>691</v>
      </c>
      <c r="I124" s="9" t="s">
        <v>692</v>
      </c>
      <c r="J124" s="6" t="s">
        <v>675</v>
      </c>
      <c r="K124" s="6" t="s">
        <v>721</v>
      </c>
      <c r="L124" s="6">
        <v>5</v>
      </c>
      <c r="M124" s="12" t="s">
        <v>1847</v>
      </c>
      <c r="N124" s="6">
        <v>23</v>
      </c>
      <c r="O124" s="18">
        <f>8+41+15</f>
        <v>64</v>
      </c>
      <c r="P124" s="62"/>
      <c r="Q124" s="6"/>
      <c r="R124" s="6"/>
      <c r="S124" s="63" t="s">
        <v>524</v>
      </c>
      <c r="T124" s="6"/>
      <c r="U124" s="13">
        <v>15999</v>
      </c>
      <c r="V124" s="6"/>
      <c r="W124" s="14"/>
      <c r="BB124" s="1"/>
      <c r="BC124" t="s">
        <v>404</v>
      </c>
      <c r="BD124" s="1"/>
    </row>
    <row r="125" spans="1:56" ht="15">
      <c r="A125" s="6">
        <v>1</v>
      </c>
      <c r="B125" s="13">
        <v>95940353327</v>
      </c>
      <c r="C125" s="9" t="s">
        <v>1258</v>
      </c>
      <c r="D125" s="9" t="s">
        <v>733</v>
      </c>
      <c r="E125" s="6" t="s">
        <v>1896</v>
      </c>
      <c r="F125" s="6">
        <v>92</v>
      </c>
      <c r="G125" s="6" t="s">
        <v>1905</v>
      </c>
      <c r="H125" s="9" t="s">
        <v>1346</v>
      </c>
      <c r="I125" s="9" t="s">
        <v>1347</v>
      </c>
      <c r="J125" s="6" t="s">
        <v>256</v>
      </c>
      <c r="K125" s="6" t="s">
        <v>1242</v>
      </c>
      <c r="L125" s="6">
        <v>5</v>
      </c>
      <c r="M125" s="12" t="s">
        <v>1847</v>
      </c>
      <c r="N125" s="6">
        <v>1</v>
      </c>
      <c r="O125" s="12">
        <f>19+44+30</f>
        <v>93</v>
      </c>
      <c r="P125" s="76"/>
      <c r="Q125" s="6"/>
      <c r="R125" s="6"/>
      <c r="S125" s="13" t="s">
        <v>173</v>
      </c>
      <c r="T125" s="6"/>
      <c r="U125" s="13" t="s">
        <v>1336</v>
      </c>
      <c r="V125" s="6"/>
      <c r="W125" s="14"/>
      <c r="BB125" s="1"/>
      <c r="BC125" t="s">
        <v>405</v>
      </c>
      <c r="BD125" s="1"/>
    </row>
    <row r="126" spans="1:56" ht="15">
      <c r="A126" s="6">
        <v>1</v>
      </c>
      <c r="B126" s="74">
        <v>95394472024</v>
      </c>
      <c r="C126" s="11" t="s">
        <v>1238</v>
      </c>
      <c r="D126" s="11" t="s">
        <v>1240</v>
      </c>
      <c r="E126" s="6" t="s">
        <v>1896</v>
      </c>
      <c r="F126" s="6">
        <v>93</v>
      </c>
      <c r="G126" s="6" t="s">
        <v>1901</v>
      </c>
      <c r="H126" s="9" t="s">
        <v>1241</v>
      </c>
      <c r="I126" s="9" t="s">
        <v>1230</v>
      </c>
      <c r="J126" s="6" t="s">
        <v>272</v>
      </c>
      <c r="K126" s="6" t="s">
        <v>1242</v>
      </c>
      <c r="L126" s="6">
        <v>5</v>
      </c>
      <c r="M126" s="12" t="s">
        <v>1847</v>
      </c>
      <c r="N126" s="6">
        <v>1</v>
      </c>
      <c r="O126" s="18">
        <f>25+50+20</f>
        <v>95</v>
      </c>
      <c r="P126" s="62"/>
      <c r="Q126" s="6"/>
      <c r="R126" s="6"/>
      <c r="S126" s="13" t="s">
        <v>1247</v>
      </c>
      <c r="T126" s="6"/>
      <c r="U126" s="13" t="s">
        <v>152</v>
      </c>
      <c r="V126" s="6"/>
      <c r="W126" s="14"/>
      <c r="BB126" s="1"/>
      <c r="BC126" t="s">
        <v>406</v>
      </c>
      <c r="BD126" s="1"/>
    </row>
    <row r="127" spans="1:56" ht="15">
      <c r="A127" s="6">
        <v>2</v>
      </c>
      <c r="B127" s="74">
        <v>12253382042</v>
      </c>
      <c r="C127" s="11" t="s">
        <v>1243</v>
      </c>
      <c r="D127" s="11" t="s">
        <v>1244</v>
      </c>
      <c r="E127" s="6" t="s">
        <v>1896</v>
      </c>
      <c r="F127" s="6">
        <v>93</v>
      </c>
      <c r="G127" s="6" t="s">
        <v>1897</v>
      </c>
      <c r="H127" s="9" t="s">
        <v>1241</v>
      </c>
      <c r="I127" s="9" t="s">
        <v>1230</v>
      </c>
      <c r="J127" s="6" t="s">
        <v>272</v>
      </c>
      <c r="K127" s="6" t="s">
        <v>1242</v>
      </c>
      <c r="L127" s="6">
        <v>5</v>
      </c>
      <c r="M127" s="12" t="s">
        <v>1847</v>
      </c>
      <c r="N127" s="6">
        <v>2</v>
      </c>
      <c r="O127" s="18">
        <f>23+47+20</f>
        <v>90</v>
      </c>
      <c r="P127" s="62"/>
      <c r="Q127" s="6"/>
      <c r="R127" s="6"/>
      <c r="S127" s="13" t="s">
        <v>153</v>
      </c>
      <c r="T127" s="6"/>
      <c r="U127" s="13" t="s">
        <v>154</v>
      </c>
      <c r="V127" s="6"/>
      <c r="W127" s="14"/>
      <c r="BB127" s="1"/>
      <c r="BC127" t="s">
        <v>407</v>
      </c>
      <c r="BD127" s="1"/>
    </row>
    <row r="128" spans="1:56" ht="15">
      <c r="A128" s="6">
        <v>3</v>
      </c>
      <c r="B128" s="74">
        <v>60041726388</v>
      </c>
      <c r="C128" s="11" t="s">
        <v>1248</v>
      </c>
      <c r="D128" s="11" t="s">
        <v>1249</v>
      </c>
      <c r="E128" s="6" t="s">
        <v>1896</v>
      </c>
      <c r="F128" s="6">
        <v>93</v>
      </c>
      <c r="G128" s="6" t="s">
        <v>1901</v>
      </c>
      <c r="H128" s="9" t="s">
        <v>1241</v>
      </c>
      <c r="I128" s="9" t="s">
        <v>1230</v>
      </c>
      <c r="J128" s="6" t="s">
        <v>272</v>
      </c>
      <c r="K128" s="6" t="s">
        <v>1242</v>
      </c>
      <c r="L128" s="6">
        <v>5</v>
      </c>
      <c r="M128" s="12" t="s">
        <v>1847</v>
      </c>
      <c r="N128" s="6">
        <v>3</v>
      </c>
      <c r="O128" s="18">
        <f>16+43+20</f>
        <v>79</v>
      </c>
      <c r="P128" s="62"/>
      <c r="Q128" s="6"/>
      <c r="R128" s="6"/>
      <c r="S128" s="13" t="s">
        <v>157</v>
      </c>
      <c r="T128" s="6"/>
      <c r="U128" s="13" t="s">
        <v>158</v>
      </c>
      <c r="V128" s="6"/>
      <c r="W128" s="14"/>
      <c r="BB128" s="1"/>
      <c r="BC128" t="s">
        <v>408</v>
      </c>
      <c r="BD128" s="1"/>
    </row>
    <row r="129" spans="1:56" ht="15">
      <c r="A129" s="6">
        <v>4</v>
      </c>
      <c r="B129" s="74">
        <v>99233080112</v>
      </c>
      <c r="C129" s="11" t="s">
        <v>1245</v>
      </c>
      <c r="D129" s="11" t="s">
        <v>1246</v>
      </c>
      <c r="E129" s="6" t="s">
        <v>1896</v>
      </c>
      <c r="F129" s="6">
        <v>93</v>
      </c>
      <c r="G129" s="6" t="s">
        <v>1897</v>
      </c>
      <c r="H129" s="9" t="s">
        <v>1241</v>
      </c>
      <c r="I129" s="9" t="s">
        <v>1230</v>
      </c>
      <c r="J129" s="6" t="s">
        <v>272</v>
      </c>
      <c r="K129" s="6" t="s">
        <v>1242</v>
      </c>
      <c r="L129" s="6">
        <v>5</v>
      </c>
      <c r="M129" s="12" t="s">
        <v>1847</v>
      </c>
      <c r="N129" s="6">
        <v>4</v>
      </c>
      <c r="O129" s="18">
        <f>14+47+5</f>
        <v>66</v>
      </c>
      <c r="P129" s="62"/>
      <c r="Q129" s="6"/>
      <c r="R129" s="6"/>
      <c r="S129" s="13" t="s">
        <v>155</v>
      </c>
      <c r="T129" s="6"/>
      <c r="U129" s="13" t="s">
        <v>156</v>
      </c>
      <c r="V129" s="6"/>
      <c r="W129" s="14"/>
      <c r="BB129" s="1"/>
      <c r="BC129" t="s">
        <v>409</v>
      </c>
      <c r="BD129" s="1"/>
    </row>
    <row r="130" spans="1:56" ht="15">
      <c r="A130" s="6">
        <v>1</v>
      </c>
      <c r="B130" s="77">
        <v>93362301161</v>
      </c>
      <c r="C130" s="9" t="s">
        <v>1220</v>
      </c>
      <c r="D130" s="9" t="s">
        <v>1740</v>
      </c>
      <c r="E130" s="6" t="s">
        <v>1896</v>
      </c>
      <c r="F130" s="6">
        <v>94</v>
      </c>
      <c r="G130" s="6" t="s">
        <v>1901</v>
      </c>
      <c r="H130" s="9" t="s">
        <v>1280</v>
      </c>
      <c r="I130" s="9" t="s">
        <v>1281</v>
      </c>
      <c r="J130" s="6" t="s">
        <v>858</v>
      </c>
      <c r="K130" s="6" t="s">
        <v>1282</v>
      </c>
      <c r="L130" s="6">
        <v>5</v>
      </c>
      <c r="M130" s="6" t="s">
        <v>1847</v>
      </c>
      <c r="N130" s="6">
        <v>1</v>
      </c>
      <c r="O130" s="18">
        <f>23+50+16</f>
        <v>89</v>
      </c>
      <c r="P130" s="62"/>
      <c r="Q130" s="6"/>
      <c r="R130" s="6"/>
      <c r="S130" s="63" t="s">
        <v>253</v>
      </c>
      <c r="T130" s="6"/>
      <c r="U130" s="13" t="s">
        <v>39</v>
      </c>
      <c r="V130" s="6"/>
      <c r="W130" s="14"/>
      <c r="BB130" s="1"/>
      <c r="BC130" t="s">
        <v>410</v>
      </c>
      <c r="BD130" s="1"/>
    </row>
    <row r="131" spans="1:56" ht="15">
      <c r="A131" s="6">
        <v>2</v>
      </c>
      <c r="B131" s="77">
        <v>13464494241</v>
      </c>
      <c r="C131" s="9" t="s">
        <v>1248</v>
      </c>
      <c r="D131" s="9" t="s">
        <v>1741</v>
      </c>
      <c r="E131" s="6" t="s">
        <v>1896</v>
      </c>
      <c r="F131" s="6">
        <v>94</v>
      </c>
      <c r="G131" s="6" t="s">
        <v>1904</v>
      </c>
      <c r="H131" s="9" t="s">
        <v>1280</v>
      </c>
      <c r="I131" s="9" t="s">
        <v>1281</v>
      </c>
      <c r="J131" s="6" t="s">
        <v>858</v>
      </c>
      <c r="K131" s="6" t="s">
        <v>1282</v>
      </c>
      <c r="L131" s="6">
        <v>5</v>
      </c>
      <c r="M131" s="6" t="s">
        <v>1847</v>
      </c>
      <c r="N131" s="6">
        <v>2</v>
      </c>
      <c r="O131" s="18">
        <f>17+36+16</f>
        <v>69</v>
      </c>
      <c r="P131" s="62"/>
      <c r="Q131" s="6"/>
      <c r="R131" s="6"/>
      <c r="S131" s="63" t="s">
        <v>254</v>
      </c>
      <c r="T131" s="6"/>
      <c r="U131" s="13" t="s">
        <v>40</v>
      </c>
      <c r="V131" s="6"/>
      <c r="W131" s="14"/>
      <c r="BB131" s="1"/>
      <c r="BC131" t="s">
        <v>411</v>
      </c>
      <c r="BD131" s="1"/>
    </row>
    <row r="132" spans="1:56" ht="15">
      <c r="A132" s="6">
        <v>3</v>
      </c>
      <c r="B132" s="13">
        <v>96487259436</v>
      </c>
      <c r="C132" s="9" t="s">
        <v>1742</v>
      </c>
      <c r="D132" s="9" t="s">
        <v>37</v>
      </c>
      <c r="E132" s="6" t="s">
        <v>1896</v>
      </c>
      <c r="F132" s="6">
        <v>94</v>
      </c>
      <c r="G132" s="6" t="s">
        <v>1897</v>
      </c>
      <c r="H132" s="9" t="s">
        <v>1280</v>
      </c>
      <c r="I132" s="9" t="s">
        <v>1281</v>
      </c>
      <c r="J132" s="6" t="s">
        <v>858</v>
      </c>
      <c r="K132" s="6" t="s">
        <v>1282</v>
      </c>
      <c r="L132" s="6">
        <v>5</v>
      </c>
      <c r="M132" s="6" t="s">
        <v>1847</v>
      </c>
      <c r="N132" s="6">
        <v>3</v>
      </c>
      <c r="O132" s="32">
        <f>19+41+7</f>
        <v>67</v>
      </c>
      <c r="P132" s="69"/>
      <c r="Q132" s="6"/>
      <c r="R132" s="6"/>
      <c r="S132" s="63" t="s">
        <v>130</v>
      </c>
      <c r="T132" s="6"/>
      <c r="U132" s="13" t="s">
        <v>46</v>
      </c>
      <c r="V132" s="6"/>
      <c r="W132" s="14"/>
      <c r="BB132" s="1"/>
      <c r="BC132" t="s">
        <v>412</v>
      </c>
      <c r="BD132" s="1"/>
    </row>
    <row r="133" spans="1:56" ht="15">
      <c r="A133" s="6">
        <v>4</v>
      </c>
      <c r="B133" s="13">
        <v>29912387996</v>
      </c>
      <c r="C133" s="9" t="s">
        <v>1307</v>
      </c>
      <c r="D133" s="9" t="s">
        <v>1740</v>
      </c>
      <c r="E133" s="6" t="s">
        <v>1896</v>
      </c>
      <c r="F133" s="6">
        <v>94</v>
      </c>
      <c r="G133" s="6" t="s">
        <v>1897</v>
      </c>
      <c r="H133" s="9" t="s">
        <v>1280</v>
      </c>
      <c r="I133" s="9" t="s">
        <v>1281</v>
      </c>
      <c r="J133" s="6" t="s">
        <v>858</v>
      </c>
      <c r="K133" s="6" t="s">
        <v>1282</v>
      </c>
      <c r="L133" s="6">
        <v>5</v>
      </c>
      <c r="M133" s="6" t="s">
        <v>1847</v>
      </c>
      <c r="N133" s="6">
        <v>4</v>
      </c>
      <c r="O133" s="32">
        <f>11+31+14</f>
        <v>56</v>
      </c>
      <c r="P133" s="69"/>
      <c r="Q133" s="6"/>
      <c r="R133" s="6"/>
      <c r="S133" s="63" t="s">
        <v>132</v>
      </c>
      <c r="T133" s="6"/>
      <c r="U133" s="13" t="s">
        <v>45</v>
      </c>
      <c r="V133" s="6"/>
      <c r="W133" s="14"/>
      <c r="BB133" s="1"/>
      <c r="BC133" t="s">
        <v>413</v>
      </c>
      <c r="BD133" s="1"/>
    </row>
    <row r="134" spans="1:56" ht="15">
      <c r="A134" s="6">
        <v>5</v>
      </c>
      <c r="B134" s="77">
        <v>79611669153</v>
      </c>
      <c r="C134" s="9" t="s">
        <v>1742</v>
      </c>
      <c r="D134" s="9" t="s">
        <v>1303</v>
      </c>
      <c r="E134" s="6" t="s">
        <v>1896</v>
      </c>
      <c r="F134" s="6">
        <v>94</v>
      </c>
      <c r="G134" s="6" t="s">
        <v>1897</v>
      </c>
      <c r="H134" s="9" t="s">
        <v>1280</v>
      </c>
      <c r="I134" s="9" t="s">
        <v>1281</v>
      </c>
      <c r="J134" s="6" t="s">
        <v>858</v>
      </c>
      <c r="K134" s="6" t="s">
        <v>1282</v>
      </c>
      <c r="L134" s="6">
        <v>5</v>
      </c>
      <c r="M134" s="6" t="s">
        <v>1847</v>
      </c>
      <c r="N134" s="6">
        <v>5</v>
      </c>
      <c r="O134" s="18">
        <f>23+22+8</f>
        <v>53</v>
      </c>
      <c r="P134" s="62"/>
      <c r="Q134" s="6"/>
      <c r="R134" s="6"/>
      <c r="S134" s="63" t="s">
        <v>255</v>
      </c>
      <c r="T134" s="6"/>
      <c r="U134" s="13" t="s">
        <v>42</v>
      </c>
      <c r="V134" s="6"/>
      <c r="W134" s="14"/>
      <c r="BB134" s="1"/>
      <c r="BC134" t="s">
        <v>414</v>
      </c>
      <c r="BD134" s="1"/>
    </row>
    <row r="135" spans="1:56" ht="15">
      <c r="A135" s="6">
        <v>6</v>
      </c>
      <c r="B135" s="78">
        <v>78469347563</v>
      </c>
      <c r="C135" s="9" t="s">
        <v>1283</v>
      </c>
      <c r="D135" s="9" t="s">
        <v>1268</v>
      </c>
      <c r="E135" s="6" t="s">
        <v>1896</v>
      </c>
      <c r="F135" s="6">
        <v>94</v>
      </c>
      <c r="G135" s="6" t="s">
        <v>1901</v>
      </c>
      <c r="H135" s="9" t="s">
        <v>1235</v>
      </c>
      <c r="I135" s="9" t="s">
        <v>1509</v>
      </c>
      <c r="J135" s="6" t="s">
        <v>894</v>
      </c>
      <c r="K135" s="6" t="s">
        <v>1510</v>
      </c>
      <c r="L135" s="6">
        <v>5</v>
      </c>
      <c r="M135" s="6" t="s">
        <v>1847</v>
      </c>
      <c r="N135" s="6">
        <v>6</v>
      </c>
      <c r="O135" s="18">
        <f>23+11+9</f>
        <v>43</v>
      </c>
      <c r="P135" s="62"/>
      <c r="Q135" s="6"/>
      <c r="R135" s="6"/>
      <c r="S135" s="63" t="s">
        <v>134</v>
      </c>
      <c r="T135" s="6"/>
      <c r="U135" s="13" t="s">
        <v>41</v>
      </c>
      <c r="V135" s="6"/>
      <c r="W135" s="14"/>
      <c r="BB135" s="1"/>
      <c r="BC135" t="s">
        <v>415</v>
      </c>
      <c r="BD135" s="1"/>
    </row>
    <row r="136" spans="1:56" ht="15">
      <c r="A136" s="6">
        <v>7</v>
      </c>
      <c r="B136" s="78">
        <v>38791122674</v>
      </c>
      <c r="C136" s="9" t="s">
        <v>1512</v>
      </c>
      <c r="D136" s="9" t="s">
        <v>1513</v>
      </c>
      <c r="E136" s="6" t="s">
        <v>1896</v>
      </c>
      <c r="F136" s="6">
        <v>94</v>
      </c>
      <c r="G136" s="6" t="s">
        <v>1901</v>
      </c>
      <c r="H136" s="9" t="s">
        <v>1235</v>
      </c>
      <c r="I136" s="9" t="s">
        <v>1509</v>
      </c>
      <c r="J136" s="6" t="s">
        <v>894</v>
      </c>
      <c r="K136" s="6" t="s">
        <v>1510</v>
      </c>
      <c r="L136" s="6">
        <v>5</v>
      </c>
      <c r="M136" s="6" t="s">
        <v>1847</v>
      </c>
      <c r="N136" s="6">
        <v>7</v>
      </c>
      <c r="O136" s="18">
        <f>17+11+9</f>
        <v>37</v>
      </c>
      <c r="P136" s="62"/>
      <c r="Q136" s="6"/>
      <c r="R136" s="6"/>
      <c r="S136" s="63" t="s">
        <v>133</v>
      </c>
      <c r="T136" s="6"/>
      <c r="U136" s="13" t="s">
        <v>44</v>
      </c>
      <c r="V136" s="6"/>
      <c r="W136" s="14"/>
      <c r="BB136" s="1"/>
      <c r="BC136" t="s">
        <v>416</v>
      </c>
      <c r="BD136" s="1"/>
    </row>
    <row r="137" spans="1:56" ht="15">
      <c r="A137" s="6">
        <v>8</v>
      </c>
      <c r="B137" s="78">
        <v>61542324565</v>
      </c>
      <c r="C137" s="9" t="s">
        <v>1225</v>
      </c>
      <c r="D137" s="9" t="s">
        <v>1511</v>
      </c>
      <c r="E137" s="6" t="s">
        <v>1896</v>
      </c>
      <c r="F137" s="6">
        <v>94</v>
      </c>
      <c r="G137" s="6" t="s">
        <v>1901</v>
      </c>
      <c r="H137" s="9" t="s">
        <v>1235</v>
      </c>
      <c r="I137" s="9" t="s">
        <v>1509</v>
      </c>
      <c r="J137" s="6" t="s">
        <v>894</v>
      </c>
      <c r="K137" s="6" t="s">
        <v>1510</v>
      </c>
      <c r="L137" s="6">
        <v>5</v>
      </c>
      <c r="M137" s="6" t="s">
        <v>1847</v>
      </c>
      <c r="N137" s="6">
        <v>8</v>
      </c>
      <c r="O137" s="18">
        <f>12+16+6</f>
        <v>34</v>
      </c>
      <c r="P137" s="62"/>
      <c r="Q137" s="6"/>
      <c r="R137" s="6"/>
      <c r="S137" s="63" t="s">
        <v>129</v>
      </c>
      <c r="T137" s="6"/>
      <c r="U137" s="13" t="s">
        <v>43</v>
      </c>
      <c r="V137" s="6"/>
      <c r="W137" s="14"/>
      <c r="BB137" s="1"/>
      <c r="BC137" t="s">
        <v>417</v>
      </c>
      <c r="BD137" s="1"/>
    </row>
    <row r="138" spans="1:56" ht="15">
      <c r="A138" s="6">
        <v>9</v>
      </c>
      <c r="B138" s="13">
        <v>86466741730</v>
      </c>
      <c r="C138" s="9" t="s">
        <v>1286</v>
      </c>
      <c r="D138" s="9" t="s">
        <v>38</v>
      </c>
      <c r="E138" s="6" t="s">
        <v>1896</v>
      </c>
      <c r="F138" s="6">
        <v>94</v>
      </c>
      <c r="G138" s="6" t="s">
        <v>1893</v>
      </c>
      <c r="H138" s="9" t="s">
        <v>1280</v>
      </c>
      <c r="I138" s="9" t="s">
        <v>1281</v>
      </c>
      <c r="J138" s="6" t="s">
        <v>858</v>
      </c>
      <c r="K138" s="6" t="s">
        <v>1282</v>
      </c>
      <c r="L138" s="6">
        <v>5</v>
      </c>
      <c r="M138" s="6" t="s">
        <v>1847</v>
      </c>
      <c r="N138" s="6">
        <v>9</v>
      </c>
      <c r="O138" s="32">
        <f>20+5+5</f>
        <v>30</v>
      </c>
      <c r="P138" s="69"/>
      <c r="Q138" s="6"/>
      <c r="R138" s="6"/>
      <c r="S138" s="63" t="s">
        <v>131</v>
      </c>
      <c r="T138" s="6"/>
      <c r="U138" s="13" t="s">
        <v>47</v>
      </c>
      <c r="V138" s="6"/>
      <c r="W138" s="14"/>
      <c r="BB138" s="1"/>
      <c r="BC138" t="s">
        <v>418</v>
      </c>
      <c r="BD138" s="1"/>
    </row>
    <row r="139" spans="1:56" ht="15">
      <c r="A139" s="6">
        <v>1</v>
      </c>
      <c r="B139" s="78">
        <v>53963105842</v>
      </c>
      <c r="C139" s="9" t="s">
        <v>1402</v>
      </c>
      <c r="D139" s="9" t="s">
        <v>1520</v>
      </c>
      <c r="E139" s="6" t="s">
        <v>1896</v>
      </c>
      <c r="F139" s="6">
        <v>95</v>
      </c>
      <c r="G139" s="6" t="s">
        <v>1904</v>
      </c>
      <c r="H139" s="9" t="s">
        <v>1518</v>
      </c>
      <c r="I139" s="9" t="s">
        <v>1519</v>
      </c>
      <c r="J139" s="6" t="s">
        <v>1177</v>
      </c>
      <c r="K139" s="6" t="s">
        <v>1521</v>
      </c>
      <c r="L139" s="6">
        <v>5</v>
      </c>
      <c r="M139" s="6" t="s">
        <v>1847</v>
      </c>
      <c r="N139" s="6">
        <v>1</v>
      </c>
      <c r="O139" s="70">
        <f>20+42+20</f>
        <v>82</v>
      </c>
      <c r="P139" s="83"/>
      <c r="Q139" s="6"/>
      <c r="R139" s="6"/>
      <c r="S139" s="13" t="s">
        <v>917</v>
      </c>
      <c r="T139" s="6"/>
      <c r="U139" s="13" t="s">
        <v>1919</v>
      </c>
      <c r="V139" s="6"/>
      <c r="W139" s="14"/>
      <c r="BB139" s="1"/>
      <c r="BC139" t="s">
        <v>419</v>
      </c>
      <c r="BD139" s="1"/>
    </row>
    <row r="140" spans="1:56" ht="15">
      <c r="A140" s="6">
        <v>2</v>
      </c>
      <c r="B140" s="78">
        <v>10126233994</v>
      </c>
      <c r="C140" s="9" t="s">
        <v>1461</v>
      </c>
      <c r="D140" s="9" t="s">
        <v>1523</v>
      </c>
      <c r="E140" s="6" t="s">
        <v>1896</v>
      </c>
      <c r="F140" s="6">
        <v>95</v>
      </c>
      <c r="G140" s="6" t="s">
        <v>1893</v>
      </c>
      <c r="H140" s="9" t="s">
        <v>1518</v>
      </c>
      <c r="I140" s="9" t="s">
        <v>1519</v>
      </c>
      <c r="J140" s="6" t="s">
        <v>1823</v>
      </c>
      <c r="K140" s="6" t="s">
        <v>1242</v>
      </c>
      <c r="L140" s="6">
        <v>5</v>
      </c>
      <c r="M140" s="6" t="s">
        <v>1847</v>
      </c>
      <c r="N140" s="6">
        <v>2</v>
      </c>
      <c r="O140" s="70">
        <f>19+45+18</f>
        <v>82</v>
      </c>
      <c r="P140" s="83"/>
      <c r="Q140" s="6"/>
      <c r="R140" s="6"/>
      <c r="S140" s="13" t="s">
        <v>3</v>
      </c>
      <c r="T140" s="6"/>
      <c r="U140" s="13" t="s">
        <v>1922</v>
      </c>
      <c r="V140" s="6"/>
      <c r="W140" s="14"/>
      <c r="BB140" s="1"/>
      <c r="BC140" t="s">
        <v>420</v>
      </c>
      <c r="BD140" s="1"/>
    </row>
    <row r="141" spans="1:56" ht="15">
      <c r="A141" s="6">
        <v>3</v>
      </c>
      <c r="B141" s="78">
        <v>27239273461</v>
      </c>
      <c r="C141" s="9" t="s">
        <v>1516</v>
      </c>
      <c r="D141" s="9" t="s">
        <v>1517</v>
      </c>
      <c r="E141" s="6" t="s">
        <v>1896</v>
      </c>
      <c r="F141" s="6">
        <v>95</v>
      </c>
      <c r="G141" s="6" t="s">
        <v>1893</v>
      </c>
      <c r="H141" s="9" t="s">
        <v>1518</v>
      </c>
      <c r="I141" s="9" t="s">
        <v>1519</v>
      </c>
      <c r="J141" s="6" t="s">
        <v>1823</v>
      </c>
      <c r="K141" s="6" t="s">
        <v>1242</v>
      </c>
      <c r="L141" s="6">
        <v>5</v>
      </c>
      <c r="M141" s="6" t="s">
        <v>1847</v>
      </c>
      <c r="N141" s="6">
        <v>3</v>
      </c>
      <c r="O141" s="70">
        <f>24+31+19</f>
        <v>74</v>
      </c>
      <c r="P141" s="83"/>
      <c r="Q141" s="6"/>
      <c r="R141" s="6"/>
      <c r="S141" s="13" t="s">
        <v>5</v>
      </c>
      <c r="T141" s="6"/>
      <c r="U141" s="13" t="s">
        <v>1920</v>
      </c>
      <c r="V141" s="6"/>
      <c r="W141" s="14"/>
      <c r="BB141" s="1"/>
      <c r="BC141" t="s">
        <v>421</v>
      </c>
      <c r="BD141" s="1"/>
    </row>
    <row r="142" spans="1:56" ht="15">
      <c r="A142" s="6">
        <v>4</v>
      </c>
      <c r="B142" s="78">
        <v>21567767306</v>
      </c>
      <c r="C142" s="9" t="s">
        <v>1231</v>
      </c>
      <c r="D142" s="9" t="s">
        <v>1522</v>
      </c>
      <c r="E142" s="6" t="s">
        <v>1896</v>
      </c>
      <c r="F142" s="6">
        <v>95</v>
      </c>
      <c r="G142" s="6" t="s">
        <v>1893</v>
      </c>
      <c r="H142" s="9" t="s">
        <v>1518</v>
      </c>
      <c r="I142" s="9" t="s">
        <v>1519</v>
      </c>
      <c r="J142" s="6" t="s">
        <v>1823</v>
      </c>
      <c r="K142" s="6" t="s">
        <v>1242</v>
      </c>
      <c r="L142" s="6">
        <v>5</v>
      </c>
      <c r="M142" s="6" t="s">
        <v>1847</v>
      </c>
      <c r="N142" s="6">
        <v>4</v>
      </c>
      <c r="O142" s="70">
        <f>21+36+15</f>
        <v>72</v>
      </c>
      <c r="P142" s="83"/>
      <c r="Q142" s="6"/>
      <c r="R142" s="6"/>
      <c r="S142" s="13" t="s">
        <v>4</v>
      </c>
      <c r="T142" s="6"/>
      <c r="U142" s="13" t="s">
        <v>1921</v>
      </c>
      <c r="V142" s="6"/>
      <c r="W142" s="14"/>
      <c r="BB142" s="1"/>
      <c r="BC142" t="s">
        <v>422</v>
      </c>
      <c r="BD142" s="1"/>
    </row>
    <row r="143" spans="1:56" ht="15">
      <c r="A143" s="6">
        <v>5</v>
      </c>
      <c r="B143" s="13">
        <v>62563810228</v>
      </c>
      <c r="C143" s="9" t="s">
        <v>1439</v>
      </c>
      <c r="D143" s="9" t="s">
        <v>1440</v>
      </c>
      <c r="E143" s="6" t="s">
        <v>1896</v>
      </c>
      <c r="F143" s="6">
        <v>95</v>
      </c>
      <c r="G143" s="6" t="s">
        <v>1901</v>
      </c>
      <c r="H143" s="9" t="s">
        <v>1428</v>
      </c>
      <c r="I143" s="9" t="s">
        <v>1271</v>
      </c>
      <c r="J143" s="6" t="s">
        <v>292</v>
      </c>
      <c r="K143" s="6" t="s">
        <v>1242</v>
      </c>
      <c r="L143" s="6">
        <v>5</v>
      </c>
      <c r="M143" s="6" t="s">
        <v>1847</v>
      </c>
      <c r="N143" s="6">
        <v>5</v>
      </c>
      <c r="O143" s="18">
        <f>11+38+18</f>
        <v>67</v>
      </c>
      <c r="P143" s="62"/>
      <c r="Q143" s="6"/>
      <c r="R143" s="6"/>
      <c r="S143" s="63" t="s">
        <v>6</v>
      </c>
      <c r="T143" s="6"/>
      <c r="U143" s="13" t="s">
        <v>1918</v>
      </c>
      <c r="V143" s="6"/>
      <c r="W143" s="14"/>
      <c r="BB143" s="1"/>
      <c r="BC143" t="s">
        <v>423</v>
      </c>
      <c r="BD143" s="1"/>
    </row>
    <row r="144" spans="1:56" ht="15">
      <c r="A144" s="6">
        <v>6</v>
      </c>
      <c r="B144" s="63" t="s">
        <v>731</v>
      </c>
      <c r="C144" s="9" t="s">
        <v>1851</v>
      </c>
      <c r="D144" s="9" t="s">
        <v>1266</v>
      </c>
      <c r="E144" s="6" t="s">
        <v>1896</v>
      </c>
      <c r="F144" s="6">
        <v>95</v>
      </c>
      <c r="G144" s="6" t="s">
        <v>1893</v>
      </c>
      <c r="H144" s="9" t="s">
        <v>1428</v>
      </c>
      <c r="I144" s="9" t="s">
        <v>1271</v>
      </c>
      <c r="J144" s="6" t="s">
        <v>292</v>
      </c>
      <c r="K144" s="6" t="s">
        <v>1242</v>
      </c>
      <c r="L144" s="6">
        <v>5</v>
      </c>
      <c r="M144" s="6" t="s">
        <v>1847</v>
      </c>
      <c r="N144" s="6">
        <v>6</v>
      </c>
      <c r="O144" s="18">
        <f>18+23+15</f>
        <v>56</v>
      </c>
      <c r="P144" s="62"/>
      <c r="Q144" s="6"/>
      <c r="R144" s="6"/>
      <c r="S144" s="13" t="s">
        <v>7</v>
      </c>
      <c r="T144" s="6"/>
      <c r="U144" s="13" t="s">
        <v>1917</v>
      </c>
      <c r="V144" s="6"/>
      <c r="W144" s="14"/>
      <c r="BB144" s="1"/>
      <c r="BC144" t="s">
        <v>424</v>
      </c>
      <c r="BD144" s="1"/>
    </row>
    <row r="145" spans="1:56" ht="15">
      <c r="A145" s="6">
        <v>1</v>
      </c>
      <c r="B145" s="74">
        <v>84638935925</v>
      </c>
      <c r="C145" s="11" t="s">
        <v>1245</v>
      </c>
      <c r="D145" s="11" t="s">
        <v>1363</v>
      </c>
      <c r="E145" s="6" t="s">
        <v>1896</v>
      </c>
      <c r="F145" s="6">
        <v>96</v>
      </c>
      <c r="G145" s="6" t="s">
        <v>1901</v>
      </c>
      <c r="H145" s="9" t="s">
        <v>1364</v>
      </c>
      <c r="I145" s="9" t="s">
        <v>1365</v>
      </c>
      <c r="J145" s="6" t="s">
        <v>858</v>
      </c>
      <c r="K145" s="6" t="s">
        <v>1282</v>
      </c>
      <c r="L145" s="6">
        <v>5</v>
      </c>
      <c r="M145" s="12" t="s">
        <v>1847</v>
      </c>
      <c r="N145" s="6">
        <v>1</v>
      </c>
      <c r="O145" s="32">
        <f>17+50+20</f>
        <v>87</v>
      </c>
      <c r="P145" s="69"/>
      <c r="Q145" s="6"/>
      <c r="R145" s="6"/>
      <c r="S145" s="13" t="s">
        <v>1257</v>
      </c>
      <c r="T145" s="6"/>
      <c r="U145" s="13" t="s">
        <v>1915</v>
      </c>
      <c r="V145" s="6"/>
      <c r="W145" s="14"/>
      <c r="BB145" s="1"/>
      <c r="BC145" t="s">
        <v>425</v>
      </c>
      <c r="BD145" s="1"/>
    </row>
    <row r="146" spans="1:56" ht="15">
      <c r="A146" s="6">
        <v>2</v>
      </c>
      <c r="B146" s="74">
        <v>81933871859</v>
      </c>
      <c r="C146" s="11" t="s">
        <v>1366</v>
      </c>
      <c r="D146" s="11" t="s">
        <v>1367</v>
      </c>
      <c r="E146" s="6" t="s">
        <v>1896</v>
      </c>
      <c r="F146" s="6">
        <v>96</v>
      </c>
      <c r="G146" s="6" t="s">
        <v>1901</v>
      </c>
      <c r="H146" s="9" t="s">
        <v>1364</v>
      </c>
      <c r="I146" s="9" t="s">
        <v>1365</v>
      </c>
      <c r="J146" s="6" t="s">
        <v>858</v>
      </c>
      <c r="K146" s="6" t="s">
        <v>1282</v>
      </c>
      <c r="L146" s="6">
        <v>5</v>
      </c>
      <c r="M146" s="12" t="s">
        <v>1847</v>
      </c>
      <c r="N146" s="6">
        <v>2</v>
      </c>
      <c r="O146" s="32">
        <f>14+43+15</f>
        <v>72</v>
      </c>
      <c r="P146" s="69"/>
      <c r="Q146" s="6"/>
      <c r="R146" s="6"/>
      <c r="S146" s="13" t="s">
        <v>150</v>
      </c>
      <c r="T146" s="6"/>
      <c r="U146" s="13" t="s">
        <v>1916</v>
      </c>
      <c r="V146" s="6"/>
      <c r="W146" s="14"/>
      <c r="BB146" s="1"/>
      <c r="BC146" t="s">
        <v>426</v>
      </c>
      <c r="BD146" s="1"/>
    </row>
    <row r="147" spans="1:56" ht="15">
      <c r="A147" s="6">
        <v>3</v>
      </c>
      <c r="B147" s="74">
        <v>50252947304</v>
      </c>
      <c r="C147" s="11" t="s">
        <v>1368</v>
      </c>
      <c r="D147" s="11" t="s">
        <v>1369</v>
      </c>
      <c r="E147" s="6" t="s">
        <v>1896</v>
      </c>
      <c r="F147" s="6">
        <v>96</v>
      </c>
      <c r="G147" s="6" t="s">
        <v>1897</v>
      </c>
      <c r="H147" s="9" t="s">
        <v>1364</v>
      </c>
      <c r="I147" s="9" t="s">
        <v>1365</v>
      </c>
      <c r="J147" s="6" t="s">
        <v>858</v>
      </c>
      <c r="K147" s="6" t="s">
        <v>1282</v>
      </c>
      <c r="L147" s="6">
        <v>5</v>
      </c>
      <c r="M147" s="12" t="s">
        <v>1847</v>
      </c>
      <c r="N147" s="6">
        <v>3</v>
      </c>
      <c r="O147" s="32">
        <f>21+33+14</f>
        <v>68</v>
      </c>
      <c r="P147" s="69"/>
      <c r="Q147" s="6"/>
      <c r="R147" s="6"/>
      <c r="S147" s="13" t="s">
        <v>149</v>
      </c>
      <c r="T147" s="6"/>
      <c r="U147" s="13" t="s">
        <v>1914</v>
      </c>
      <c r="V147" s="6"/>
      <c r="W147" s="14"/>
      <c r="BB147" s="1"/>
      <c r="BC147" t="s">
        <v>427</v>
      </c>
      <c r="BD147" s="1"/>
    </row>
    <row r="148" spans="1:56" ht="15">
      <c r="A148" s="6">
        <v>4</v>
      </c>
      <c r="B148" s="74">
        <v>24639300392</v>
      </c>
      <c r="C148" s="11" t="s">
        <v>1851</v>
      </c>
      <c r="D148" s="11" t="s">
        <v>1370</v>
      </c>
      <c r="E148" s="6" t="s">
        <v>1896</v>
      </c>
      <c r="F148" s="6">
        <v>96</v>
      </c>
      <c r="G148" s="6" t="s">
        <v>1897</v>
      </c>
      <c r="H148" s="9" t="s">
        <v>1364</v>
      </c>
      <c r="I148" s="9" t="s">
        <v>1365</v>
      </c>
      <c r="J148" s="6" t="s">
        <v>1128</v>
      </c>
      <c r="K148" s="6" t="s">
        <v>1371</v>
      </c>
      <c r="L148" s="6">
        <v>5</v>
      </c>
      <c r="M148" s="12" t="s">
        <v>1847</v>
      </c>
      <c r="N148" s="6">
        <v>4</v>
      </c>
      <c r="O148" s="32">
        <f>11+42+14</f>
        <v>67</v>
      </c>
      <c r="P148" s="69"/>
      <c r="Q148" s="6"/>
      <c r="R148" s="6"/>
      <c r="S148" s="13" t="s">
        <v>151</v>
      </c>
      <c r="T148" s="6"/>
      <c r="U148" s="13" t="s">
        <v>1909</v>
      </c>
      <c r="V148" s="6"/>
      <c r="W148" s="14"/>
      <c r="BB148" s="1"/>
      <c r="BC148" t="s">
        <v>428</v>
      </c>
      <c r="BD148" s="1"/>
    </row>
    <row r="149" spans="1:56" ht="15">
      <c r="A149" s="6">
        <v>5</v>
      </c>
      <c r="B149" s="63" t="s">
        <v>732</v>
      </c>
      <c r="C149" s="9" t="s">
        <v>1255</v>
      </c>
      <c r="D149" s="9" t="s">
        <v>1396</v>
      </c>
      <c r="E149" s="6" t="s">
        <v>1896</v>
      </c>
      <c r="F149" s="6">
        <v>96</v>
      </c>
      <c r="G149" s="6" t="s">
        <v>1904</v>
      </c>
      <c r="H149" s="9" t="s">
        <v>1428</v>
      </c>
      <c r="I149" s="9" t="s">
        <v>1271</v>
      </c>
      <c r="J149" s="6" t="s">
        <v>292</v>
      </c>
      <c r="K149" s="6" t="s">
        <v>1242</v>
      </c>
      <c r="L149" s="6">
        <v>5</v>
      </c>
      <c r="M149" s="6" t="s">
        <v>1847</v>
      </c>
      <c r="N149" s="6">
        <v>5</v>
      </c>
      <c r="O149" s="32">
        <f>13+42+5</f>
        <v>60</v>
      </c>
      <c r="P149" s="69"/>
      <c r="Q149" s="6"/>
      <c r="R149" s="6"/>
      <c r="S149" s="63" t="s">
        <v>147</v>
      </c>
      <c r="T149" s="6"/>
      <c r="U149" s="13" t="s">
        <v>1912</v>
      </c>
      <c r="V149" s="6"/>
      <c r="W149" s="14"/>
      <c r="BB149" s="1"/>
      <c r="BC149" t="s">
        <v>429</v>
      </c>
      <c r="BD149" s="1"/>
    </row>
    <row r="150" spans="1:56" ht="15">
      <c r="A150" s="6">
        <v>6</v>
      </c>
      <c r="B150" s="13">
        <v>32377408387</v>
      </c>
      <c r="C150" s="9" t="s">
        <v>1236</v>
      </c>
      <c r="D150" s="9" t="s">
        <v>1436</v>
      </c>
      <c r="E150" s="6" t="s">
        <v>1896</v>
      </c>
      <c r="F150" s="6">
        <v>96</v>
      </c>
      <c r="G150" s="6" t="s">
        <v>1904</v>
      </c>
      <c r="H150" s="9" t="s">
        <v>1428</v>
      </c>
      <c r="I150" s="9" t="s">
        <v>1271</v>
      </c>
      <c r="J150" s="6" t="s">
        <v>292</v>
      </c>
      <c r="K150" s="6" t="s">
        <v>1242</v>
      </c>
      <c r="L150" s="6">
        <v>5</v>
      </c>
      <c r="M150" s="6" t="s">
        <v>1847</v>
      </c>
      <c r="N150" s="6">
        <v>6</v>
      </c>
      <c r="O150" s="32">
        <f>13+36+5</f>
        <v>54</v>
      </c>
      <c r="P150" s="69"/>
      <c r="Q150" s="6"/>
      <c r="R150" s="6"/>
      <c r="S150" s="63" t="s">
        <v>146</v>
      </c>
      <c r="T150" s="6"/>
      <c r="U150" s="13" t="s">
        <v>1911</v>
      </c>
      <c r="V150" s="6"/>
      <c r="W150" s="14"/>
      <c r="BB150" s="1"/>
      <c r="BC150" t="s">
        <v>430</v>
      </c>
      <c r="BD150" s="1"/>
    </row>
    <row r="151" spans="1:56" ht="15">
      <c r="A151" s="6">
        <v>7</v>
      </c>
      <c r="B151" s="74">
        <v>11008218237</v>
      </c>
      <c r="C151" s="11" t="s">
        <v>1255</v>
      </c>
      <c r="D151" s="11" t="s">
        <v>1256</v>
      </c>
      <c r="E151" s="6" t="s">
        <v>1896</v>
      </c>
      <c r="F151" s="6">
        <v>96</v>
      </c>
      <c r="G151" s="6" t="s">
        <v>1901</v>
      </c>
      <c r="H151" s="9" t="s">
        <v>1241</v>
      </c>
      <c r="I151" s="9" t="s">
        <v>1230</v>
      </c>
      <c r="J151" s="6" t="s">
        <v>272</v>
      </c>
      <c r="K151" s="6" t="s">
        <v>1242</v>
      </c>
      <c r="L151" s="6">
        <v>5</v>
      </c>
      <c r="M151" s="12" t="s">
        <v>1847</v>
      </c>
      <c r="N151" s="6">
        <v>7</v>
      </c>
      <c r="O151" s="32">
        <f>14+30+9</f>
        <v>53</v>
      </c>
      <c r="P151" s="69"/>
      <c r="Q151" s="6"/>
      <c r="R151" s="6"/>
      <c r="S151" s="13" t="s">
        <v>145</v>
      </c>
      <c r="T151" s="6"/>
      <c r="U151" s="13" t="s">
        <v>1910</v>
      </c>
      <c r="V151" s="6"/>
      <c r="W151" s="14"/>
      <c r="BB151" s="1"/>
      <c r="BC151" t="s">
        <v>431</v>
      </c>
      <c r="BD151" s="1"/>
    </row>
    <row r="152" spans="1:56" ht="15">
      <c r="A152" s="6">
        <v>8</v>
      </c>
      <c r="B152" s="13">
        <v>47915534380</v>
      </c>
      <c r="C152" s="9" t="s">
        <v>1241</v>
      </c>
      <c r="D152" s="9" t="s">
        <v>1437</v>
      </c>
      <c r="E152" s="6" t="s">
        <v>1896</v>
      </c>
      <c r="F152" s="6">
        <v>96</v>
      </c>
      <c r="G152" s="6" t="s">
        <v>1904</v>
      </c>
      <c r="H152" s="9" t="s">
        <v>1428</v>
      </c>
      <c r="I152" s="9" t="s">
        <v>1271</v>
      </c>
      <c r="J152" s="6" t="s">
        <v>292</v>
      </c>
      <c r="K152" s="6" t="s">
        <v>1242</v>
      </c>
      <c r="L152" s="6">
        <v>5</v>
      </c>
      <c r="M152" s="6" t="s">
        <v>1847</v>
      </c>
      <c r="N152" s="6">
        <v>8</v>
      </c>
      <c r="O152" s="32">
        <f>10+30+5</f>
        <v>45</v>
      </c>
      <c r="P152" s="69"/>
      <c r="Q152" s="6"/>
      <c r="R152" s="6"/>
      <c r="S152" s="13" t="s">
        <v>148</v>
      </c>
      <c r="T152" s="6"/>
      <c r="U152" s="13" t="s">
        <v>1913</v>
      </c>
      <c r="V152" s="6"/>
      <c r="W152" s="14"/>
      <c r="BB152" s="1"/>
      <c r="BC152" t="s">
        <v>432</v>
      </c>
      <c r="BD152" s="1"/>
    </row>
    <row r="153" spans="1:56" ht="15">
      <c r="A153" s="6">
        <v>1</v>
      </c>
      <c r="B153" s="76">
        <v>9132247051</v>
      </c>
      <c r="C153" s="9" t="s">
        <v>1505</v>
      </c>
      <c r="D153" s="9" t="s">
        <v>1506</v>
      </c>
      <c r="E153" s="6" t="s">
        <v>1896</v>
      </c>
      <c r="F153" s="6">
        <v>244</v>
      </c>
      <c r="G153" s="6" t="s">
        <v>1904</v>
      </c>
      <c r="H153" s="9" t="s">
        <v>1497</v>
      </c>
      <c r="I153" s="9" t="s">
        <v>1498</v>
      </c>
      <c r="J153" s="6" t="s">
        <v>594</v>
      </c>
      <c r="K153" s="6" t="s">
        <v>1499</v>
      </c>
      <c r="L153" s="6">
        <v>5</v>
      </c>
      <c r="M153" s="6" t="s">
        <v>1847</v>
      </c>
      <c r="N153" s="6">
        <v>1</v>
      </c>
      <c r="O153" s="32">
        <f>38+30+30</f>
        <v>98</v>
      </c>
      <c r="P153" s="67" t="s">
        <v>175</v>
      </c>
      <c r="Q153" s="6"/>
      <c r="R153" s="6"/>
      <c r="S153" s="63" t="s">
        <v>174</v>
      </c>
      <c r="T153" s="6"/>
      <c r="U153" s="13"/>
      <c r="V153" s="6"/>
      <c r="W153" s="14"/>
      <c r="BB153" s="1"/>
      <c r="BC153" t="s">
        <v>433</v>
      </c>
      <c r="BD153" s="1"/>
    </row>
    <row r="154" spans="1:56" ht="15">
      <c r="A154" s="6">
        <v>2</v>
      </c>
      <c r="B154" s="63">
        <v>15460349659</v>
      </c>
      <c r="C154" s="11" t="s">
        <v>1302</v>
      </c>
      <c r="D154" s="11" t="s">
        <v>1303</v>
      </c>
      <c r="E154" s="6" t="s">
        <v>1896</v>
      </c>
      <c r="F154" s="6">
        <v>244</v>
      </c>
      <c r="G154" s="6" t="s">
        <v>1901</v>
      </c>
      <c r="H154" s="9" t="s">
        <v>1299</v>
      </c>
      <c r="I154" s="9" t="s">
        <v>1300</v>
      </c>
      <c r="J154" s="6" t="s">
        <v>1825</v>
      </c>
      <c r="K154" s="6" t="s">
        <v>1324</v>
      </c>
      <c r="L154" s="6">
        <v>5</v>
      </c>
      <c r="M154" s="12" t="s">
        <v>1847</v>
      </c>
      <c r="N154" s="6">
        <v>2</v>
      </c>
      <c r="O154" s="32">
        <f>39+26+28</f>
        <v>93</v>
      </c>
      <c r="P154" s="67" t="s">
        <v>178</v>
      </c>
      <c r="Q154" s="6"/>
      <c r="R154" s="6"/>
      <c r="S154" s="63" t="s">
        <v>179</v>
      </c>
      <c r="T154" s="6"/>
      <c r="U154" s="13"/>
      <c r="V154" s="6"/>
      <c r="W154" s="14"/>
      <c r="BB154" s="1"/>
      <c r="BC154" t="s">
        <v>434</v>
      </c>
      <c r="BD154" s="1"/>
    </row>
    <row r="155" spans="1:56" ht="15">
      <c r="A155" s="6">
        <v>3</v>
      </c>
      <c r="B155" s="63">
        <v>50916705080</v>
      </c>
      <c r="C155" s="11" t="s">
        <v>1425</v>
      </c>
      <c r="D155" s="11" t="s">
        <v>1404</v>
      </c>
      <c r="E155" s="6" t="s">
        <v>1896</v>
      </c>
      <c r="F155" s="6">
        <v>244</v>
      </c>
      <c r="G155" s="6" t="s">
        <v>1904</v>
      </c>
      <c r="H155" s="9" t="s">
        <v>1299</v>
      </c>
      <c r="I155" s="9" t="s">
        <v>1300</v>
      </c>
      <c r="J155" s="6" t="s">
        <v>1149</v>
      </c>
      <c r="K155" s="6" t="s">
        <v>1301</v>
      </c>
      <c r="L155" s="6">
        <v>5</v>
      </c>
      <c r="M155" s="12" t="s">
        <v>1847</v>
      </c>
      <c r="N155" s="6">
        <v>3</v>
      </c>
      <c r="O155" s="32">
        <f>36+28+28</f>
        <v>92</v>
      </c>
      <c r="P155" s="67" t="s">
        <v>176</v>
      </c>
      <c r="Q155" s="6"/>
      <c r="R155" s="6"/>
      <c r="S155" s="63" t="s">
        <v>177</v>
      </c>
      <c r="T155" s="6"/>
      <c r="U155" s="13"/>
      <c r="V155" s="6"/>
      <c r="W155" s="14"/>
      <c r="BB155" s="1"/>
      <c r="BC155" t="s">
        <v>435</v>
      </c>
      <c r="BD155" s="1"/>
    </row>
    <row r="156" spans="1:56" ht="15">
      <c r="A156" s="6">
        <v>4</v>
      </c>
      <c r="B156" s="63">
        <v>97901368222</v>
      </c>
      <c r="C156" s="11" t="s">
        <v>1239</v>
      </c>
      <c r="D156" s="11" t="s">
        <v>1312</v>
      </c>
      <c r="E156" s="6" t="s">
        <v>1896</v>
      </c>
      <c r="F156" s="6">
        <v>244</v>
      </c>
      <c r="G156" s="6" t="s">
        <v>1904</v>
      </c>
      <c r="H156" s="9" t="s">
        <v>1299</v>
      </c>
      <c r="I156" s="9" t="s">
        <v>1300</v>
      </c>
      <c r="J156" s="6" t="s">
        <v>1825</v>
      </c>
      <c r="K156" s="6" t="s">
        <v>1324</v>
      </c>
      <c r="L156" s="6">
        <v>5</v>
      </c>
      <c r="M156" s="12" t="s">
        <v>1847</v>
      </c>
      <c r="N156" s="6">
        <v>4</v>
      </c>
      <c r="O156" s="32">
        <f>35+20+26</f>
        <v>81</v>
      </c>
      <c r="P156" s="67" t="s">
        <v>184</v>
      </c>
      <c r="Q156" s="6"/>
      <c r="R156" s="6"/>
      <c r="S156" s="63" t="s">
        <v>185</v>
      </c>
      <c r="T156" s="6"/>
      <c r="U156" s="13"/>
      <c r="V156" s="6"/>
      <c r="W156" s="14"/>
      <c r="BB156" s="1"/>
      <c r="BC156" t="s">
        <v>436</v>
      </c>
      <c r="BD156" s="1"/>
    </row>
    <row r="157" spans="1:56" ht="15">
      <c r="A157" s="6">
        <v>5</v>
      </c>
      <c r="B157" s="63">
        <v>51765103698</v>
      </c>
      <c r="C157" s="11" t="s">
        <v>1222</v>
      </c>
      <c r="D157" s="11" t="s">
        <v>1333</v>
      </c>
      <c r="E157" s="6" t="s">
        <v>1896</v>
      </c>
      <c r="F157" s="6">
        <v>244</v>
      </c>
      <c r="G157" s="6" t="s">
        <v>1904</v>
      </c>
      <c r="H157" s="9" t="s">
        <v>1299</v>
      </c>
      <c r="I157" s="9" t="s">
        <v>1300</v>
      </c>
      <c r="J157" s="6" t="s">
        <v>1825</v>
      </c>
      <c r="K157" s="6" t="s">
        <v>1324</v>
      </c>
      <c r="L157" s="6">
        <v>5</v>
      </c>
      <c r="M157" s="12" t="s">
        <v>1847</v>
      </c>
      <c r="N157" s="6">
        <v>5</v>
      </c>
      <c r="O157" s="32">
        <f>30+25+25</f>
        <v>80</v>
      </c>
      <c r="P157" s="67" t="s">
        <v>182</v>
      </c>
      <c r="Q157" s="6"/>
      <c r="R157" s="6"/>
      <c r="S157" s="63" t="s">
        <v>183</v>
      </c>
      <c r="T157" s="6"/>
      <c r="U157" s="13"/>
      <c r="V157" s="6"/>
      <c r="W157" s="14"/>
      <c r="BB157" s="1"/>
      <c r="BC157" t="s">
        <v>437</v>
      </c>
      <c r="BD157" s="1"/>
    </row>
    <row r="158" spans="1:56" ht="15">
      <c r="A158" s="6">
        <v>6</v>
      </c>
      <c r="B158" s="63">
        <v>93228944514</v>
      </c>
      <c r="C158" s="11" t="s">
        <v>1325</v>
      </c>
      <c r="D158" s="11" t="s">
        <v>1332</v>
      </c>
      <c r="E158" s="6" t="s">
        <v>1896</v>
      </c>
      <c r="F158" s="6">
        <v>244</v>
      </c>
      <c r="G158" s="6" t="s">
        <v>1904</v>
      </c>
      <c r="H158" s="9" t="s">
        <v>1299</v>
      </c>
      <c r="I158" s="9" t="s">
        <v>1300</v>
      </c>
      <c r="J158" s="6" t="s">
        <v>1825</v>
      </c>
      <c r="K158" s="6" t="s">
        <v>1324</v>
      </c>
      <c r="L158" s="6">
        <v>5</v>
      </c>
      <c r="M158" s="12" t="s">
        <v>1847</v>
      </c>
      <c r="N158" s="6">
        <v>6</v>
      </c>
      <c r="O158" s="32">
        <f>20+25+25</f>
        <v>70</v>
      </c>
      <c r="P158" s="67" t="s">
        <v>180</v>
      </c>
      <c r="Q158" s="6"/>
      <c r="R158" s="6"/>
      <c r="S158" s="63" t="s">
        <v>181</v>
      </c>
      <c r="T158" s="6"/>
      <c r="U158" s="13"/>
      <c r="V158" s="6"/>
      <c r="W158" s="14"/>
      <c r="BB158" s="1"/>
      <c r="BC158" t="s">
        <v>438</v>
      </c>
      <c r="BD158" s="1"/>
    </row>
    <row r="159" spans="1:56" ht="15">
      <c r="A159" s="6">
        <v>1</v>
      </c>
      <c r="B159" s="74">
        <v>66177661202</v>
      </c>
      <c r="C159" s="9" t="s">
        <v>1525</v>
      </c>
      <c r="D159" s="9" t="s">
        <v>1468</v>
      </c>
      <c r="E159" s="6" t="s">
        <v>1896</v>
      </c>
      <c r="F159" s="6">
        <v>244</v>
      </c>
      <c r="G159" s="6" t="s">
        <v>1906</v>
      </c>
      <c r="H159" s="9" t="s">
        <v>1526</v>
      </c>
      <c r="I159" s="9" t="s">
        <v>1524</v>
      </c>
      <c r="J159" s="6" t="s">
        <v>256</v>
      </c>
      <c r="K159" s="6" t="s">
        <v>1242</v>
      </c>
      <c r="L159" s="6">
        <v>5</v>
      </c>
      <c r="M159" s="6" t="s">
        <v>1847</v>
      </c>
      <c r="N159" s="6">
        <v>1</v>
      </c>
      <c r="O159" s="70">
        <f>40+30+30</f>
        <v>100</v>
      </c>
      <c r="P159" s="83" t="s">
        <v>189</v>
      </c>
      <c r="Q159" s="6"/>
      <c r="R159" s="6"/>
      <c r="S159" s="13" t="s">
        <v>188</v>
      </c>
      <c r="T159" s="6"/>
      <c r="U159" s="13"/>
      <c r="V159" s="6"/>
      <c r="W159" s="14"/>
      <c r="BB159" s="1"/>
      <c r="BC159" t="s">
        <v>439</v>
      </c>
      <c r="BD159" s="1"/>
    </row>
    <row r="160" spans="1:56" ht="15">
      <c r="A160" s="6">
        <v>2</v>
      </c>
      <c r="B160" s="74">
        <v>85190342870</v>
      </c>
      <c r="C160" s="9" t="s">
        <v>1322</v>
      </c>
      <c r="D160" s="9" t="s">
        <v>1372</v>
      </c>
      <c r="E160" s="6" t="s">
        <v>1896</v>
      </c>
      <c r="F160" s="6">
        <v>244</v>
      </c>
      <c r="G160" s="6" t="s">
        <v>1905</v>
      </c>
      <c r="H160" s="9" t="s">
        <v>1272</v>
      </c>
      <c r="I160" s="9" t="s">
        <v>1524</v>
      </c>
      <c r="J160" s="6" t="s">
        <v>256</v>
      </c>
      <c r="K160" s="6" t="s">
        <v>1242</v>
      </c>
      <c r="L160" s="6">
        <v>5</v>
      </c>
      <c r="M160" s="6" t="s">
        <v>1847</v>
      </c>
      <c r="N160" s="6">
        <v>2</v>
      </c>
      <c r="O160" s="70">
        <f>39+30+30</f>
        <v>99</v>
      </c>
      <c r="P160" s="83" t="s">
        <v>186</v>
      </c>
      <c r="Q160" s="6"/>
      <c r="R160" s="6"/>
      <c r="S160" s="13" t="s">
        <v>187</v>
      </c>
      <c r="T160" s="6"/>
      <c r="U160" s="13"/>
      <c r="V160" s="6"/>
      <c r="W160" s="14"/>
      <c r="BB160" s="1"/>
      <c r="BC160" t="s">
        <v>440</v>
      </c>
      <c r="BD160" s="1"/>
    </row>
    <row r="161" spans="1:56" ht="15">
      <c r="A161" s="6">
        <v>3</v>
      </c>
      <c r="B161" s="74">
        <v>22789495176</v>
      </c>
      <c r="C161" s="9" t="s">
        <v>1529</v>
      </c>
      <c r="D161" s="9" t="s">
        <v>1530</v>
      </c>
      <c r="E161" s="6" t="s">
        <v>1896</v>
      </c>
      <c r="F161" s="6">
        <v>244</v>
      </c>
      <c r="G161" s="6" t="s">
        <v>1906</v>
      </c>
      <c r="H161" s="9" t="s">
        <v>1526</v>
      </c>
      <c r="I161" s="9" t="s">
        <v>1524</v>
      </c>
      <c r="J161" s="6" t="s">
        <v>256</v>
      </c>
      <c r="K161" s="6" t="s">
        <v>1242</v>
      </c>
      <c r="L161" s="6">
        <v>5</v>
      </c>
      <c r="M161" s="6" t="s">
        <v>1847</v>
      </c>
      <c r="N161" s="6">
        <v>3</v>
      </c>
      <c r="O161" s="70">
        <f>38+30+30</f>
        <v>98</v>
      </c>
      <c r="P161" s="83" t="s">
        <v>190</v>
      </c>
      <c r="Q161" s="6"/>
      <c r="R161" s="6"/>
      <c r="S161" s="13" t="s">
        <v>174</v>
      </c>
      <c r="T161" s="6"/>
      <c r="U161" s="13"/>
      <c r="V161" s="6"/>
      <c r="W161" s="14"/>
      <c r="BB161" s="1"/>
      <c r="BC161" t="s">
        <v>441</v>
      </c>
      <c r="BD161" s="1"/>
    </row>
    <row r="162" spans="1:56" ht="15">
      <c r="A162" s="6">
        <v>4</v>
      </c>
      <c r="B162" s="79">
        <v>8427752016</v>
      </c>
      <c r="C162" s="9" t="s">
        <v>1322</v>
      </c>
      <c r="D162" s="9" t="s">
        <v>1381</v>
      </c>
      <c r="E162" s="6" t="s">
        <v>1896</v>
      </c>
      <c r="F162" s="6">
        <v>244</v>
      </c>
      <c r="G162" s="6" t="s">
        <v>1906</v>
      </c>
      <c r="H162" s="9" t="s">
        <v>1272</v>
      </c>
      <c r="I162" s="9" t="s">
        <v>1524</v>
      </c>
      <c r="J162" s="6" t="s">
        <v>256</v>
      </c>
      <c r="K162" s="6" t="s">
        <v>1242</v>
      </c>
      <c r="L162" s="6">
        <v>5</v>
      </c>
      <c r="M162" s="6" t="s">
        <v>1847</v>
      </c>
      <c r="N162" s="6">
        <v>4</v>
      </c>
      <c r="O162" s="70">
        <f>37+30+30</f>
        <v>97</v>
      </c>
      <c r="P162" s="83" t="s">
        <v>198</v>
      </c>
      <c r="Q162" s="6"/>
      <c r="R162" s="6"/>
      <c r="S162" s="13" t="s">
        <v>199</v>
      </c>
      <c r="T162" s="6"/>
      <c r="U162" s="13"/>
      <c r="V162" s="6"/>
      <c r="W162" s="14"/>
      <c r="BB162" s="1"/>
      <c r="BC162" t="s">
        <v>442</v>
      </c>
      <c r="BD162" s="1"/>
    </row>
    <row r="163" spans="1:56" ht="15">
      <c r="A163" s="6">
        <v>5</v>
      </c>
      <c r="B163" s="74">
        <v>50754463610</v>
      </c>
      <c r="C163" s="9" t="s">
        <v>1354</v>
      </c>
      <c r="D163" s="9" t="s">
        <v>1527</v>
      </c>
      <c r="E163" s="6" t="s">
        <v>1896</v>
      </c>
      <c r="F163" s="6">
        <v>244</v>
      </c>
      <c r="G163" s="6" t="s">
        <v>1906</v>
      </c>
      <c r="H163" s="9" t="s">
        <v>1272</v>
      </c>
      <c r="I163" s="9" t="s">
        <v>1524</v>
      </c>
      <c r="J163" s="6" t="s">
        <v>256</v>
      </c>
      <c r="K163" s="6" t="s">
        <v>1242</v>
      </c>
      <c r="L163" s="6">
        <v>5</v>
      </c>
      <c r="M163" s="6" t="s">
        <v>1847</v>
      </c>
      <c r="N163" s="6">
        <v>5</v>
      </c>
      <c r="O163" s="32">
        <f>35+30+30</f>
        <v>95</v>
      </c>
      <c r="P163" s="67" t="s">
        <v>191</v>
      </c>
      <c r="Q163" s="6"/>
      <c r="R163" s="6"/>
      <c r="S163" s="13" t="s">
        <v>192</v>
      </c>
      <c r="T163" s="6"/>
      <c r="U163" s="13"/>
      <c r="V163" s="6"/>
      <c r="W163" s="14"/>
      <c r="BB163" s="1"/>
      <c r="BC163" t="s">
        <v>443</v>
      </c>
      <c r="BD163" s="1"/>
    </row>
    <row r="164" spans="1:56" ht="15">
      <c r="A164" s="6">
        <v>6</v>
      </c>
      <c r="B164" s="74">
        <v>35005681447</v>
      </c>
      <c r="C164" s="9" t="s">
        <v>1278</v>
      </c>
      <c r="D164" s="9" t="s">
        <v>1528</v>
      </c>
      <c r="E164" s="6" t="s">
        <v>1896</v>
      </c>
      <c r="F164" s="6">
        <v>244</v>
      </c>
      <c r="G164" s="6" t="s">
        <v>1906</v>
      </c>
      <c r="H164" s="9" t="s">
        <v>1272</v>
      </c>
      <c r="I164" s="9" t="s">
        <v>1524</v>
      </c>
      <c r="J164" s="6" t="s">
        <v>256</v>
      </c>
      <c r="K164" s="6" t="s">
        <v>1242</v>
      </c>
      <c r="L164" s="6">
        <v>5</v>
      </c>
      <c r="M164" s="6" t="s">
        <v>1847</v>
      </c>
      <c r="N164" s="6">
        <v>6</v>
      </c>
      <c r="O164" s="70">
        <f>35+30+30</f>
        <v>95</v>
      </c>
      <c r="P164" s="83" t="s">
        <v>193</v>
      </c>
      <c r="Q164" s="6"/>
      <c r="R164" s="6"/>
      <c r="S164" s="13" t="s">
        <v>192</v>
      </c>
      <c r="T164" s="6"/>
      <c r="U164" s="13"/>
      <c r="V164" s="6"/>
      <c r="W164" s="14"/>
      <c r="BB164" s="1"/>
      <c r="BC164" t="s">
        <v>444</v>
      </c>
      <c r="BD164" s="1"/>
    </row>
    <row r="165" spans="1:56" ht="15">
      <c r="A165" s="6">
        <v>7</v>
      </c>
      <c r="B165" s="74">
        <v>66371753194</v>
      </c>
      <c r="C165" s="9" t="s">
        <v>1532</v>
      </c>
      <c r="D165" s="9" t="s">
        <v>1401</v>
      </c>
      <c r="E165" s="6" t="s">
        <v>1896</v>
      </c>
      <c r="F165" s="6">
        <v>244</v>
      </c>
      <c r="G165" s="6" t="s">
        <v>1906</v>
      </c>
      <c r="H165" s="9" t="s">
        <v>1526</v>
      </c>
      <c r="I165" s="9" t="s">
        <v>1524</v>
      </c>
      <c r="J165" s="6" t="s">
        <v>256</v>
      </c>
      <c r="K165" s="6" t="s">
        <v>1242</v>
      </c>
      <c r="L165" s="6">
        <v>5</v>
      </c>
      <c r="M165" s="6" t="s">
        <v>1847</v>
      </c>
      <c r="N165" s="6">
        <v>7</v>
      </c>
      <c r="O165" s="70">
        <f>34+30+30</f>
        <v>94</v>
      </c>
      <c r="P165" s="83" t="s">
        <v>196</v>
      </c>
      <c r="Q165" s="6"/>
      <c r="R165" s="6"/>
      <c r="S165" s="13" t="s">
        <v>197</v>
      </c>
      <c r="T165" s="6"/>
      <c r="U165" s="13"/>
      <c r="V165" s="6"/>
      <c r="W165" s="14"/>
      <c r="BB165" s="1"/>
      <c r="BC165" t="s">
        <v>445</v>
      </c>
      <c r="BD165" s="1"/>
    </row>
    <row r="166" spans="1:56" ht="15">
      <c r="A166" s="6">
        <v>8</v>
      </c>
      <c r="B166" s="74">
        <v>76637832024</v>
      </c>
      <c r="C166" s="9" t="s">
        <v>1311</v>
      </c>
      <c r="D166" s="9" t="s">
        <v>1533</v>
      </c>
      <c r="E166" s="6" t="s">
        <v>1896</v>
      </c>
      <c r="F166" s="6">
        <v>244</v>
      </c>
      <c r="G166" s="6" t="s">
        <v>1906</v>
      </c>
      <c r="H166" s="9" t="s">
        <v>1272</v>
      </c>
      <c r="I166" s="9" t="s">
        <v>1524</v>
      </c>
      <c r="J166" s="6" t="s">
        <v>256</v>
      </c>
      <c r="K166" s="6" t="s">
        <v>1242</v>
      </c>
      <c r="L166" s="6">
        <v>5</v>
      </c>
      <c r="M166" s="6" t="s">
        <v>1847</v>
      </c>
      <c r="N166" s="6">
        <v>8</v>
      </c>
      <c r="O166" s="70">
        <f>32+30+30</f>
        <v>92</v>
      </c>
      <c r="P166" s="83" t="s">
        <v>200</v>
      </c>
      <c r="Q166" s="6"/>
      <c r="R166" s="6"/>
      <c r="S166" s="13" t="s">
        <v>201</v>
      </c>
      <c r="T166" s="6"/>
      <c r="U166" s="13"/>
      <c r="V166" s="6"/>
      <c r="W166" s="14"/>
      <c r="BB166" s="1"/>
      <c r="BC166" t="s">
        <v>446</v>
      </c>
      <c r="BD166" s="1"/>
    </row>
    <row r="167" spans="1:56" ht="15">
      <c r="A167" s="6">
        <v>9</v>
      </c>
      <c r="B167" s="74">
        <v>80137795467</v>
      </c>
      <c r="C167" s="9" t="s">
        <v>1531</v>
      </c>
      <c r="D167" s="9" t="s">
        <v>1298</v>
      </c>
      <c r="E167" s="6" t="s">
        <v>1896</v>
      </c>
      <c r="F167" s="6">
        <v>244</v>
      </c>
      <c r="G167" s="6" t="s">
        <v>1906</v>
      </c>
      <c r="H167" s="9" t="s">
        <v>1272</v>
      </c>
      <c r="I167" s="9" t="s">
        <v>1524</v>
      </c>
      <c r="J167" s="6" t="s">
        <v>256</v>
      </c>
      <c r="K167" s="6" t="s">
        <v>1242</v>
      </c>
      <c r="L167" s="6">
        <v>5</v>
      </c>
      <c r="M167" s="6" t="s">
        <v>1847</v>
      </c>
      <c r="N167" s="6">
        <v>9</v>
      </c>
      <c r="O167" s="70">
        <f>30+30+30</f>
        <v>90</v>
      </c>
      <c r="P167" s="83" t="s">
        <v>194</v>
      </c>
      <c r="Q167" s="6"/>
      <c r="R167" s="6"/>
      <c r="S167" s="13" t="s">
        <v>195</v>
      </c>
      <c r="T167" s="6"/>
      <c r="U167" s="13"/>
      <c r="V167" s="6"/>
      <c r="W167" s="14"/>
      <c r="BB167" s="1"/>
      <c r="BC167" t="s">
        <v>447</v>
      </c>
      <c r="BD167" s="1"/>
    </row>
    <row r="168" spans="1:56" ht="15">
      <c r="A168" s="6"/>
      <c r="B168" s="16"/>
      <c r="C168" s="10"/>
      <c r="D168" s="10"/>
      <c r="E168" s="49"/>
      <c r="F168" s="6"/>
      <c r="G168" s="6"/>
      <c r="H168" s="9"/>
      <c r="I168" s="9"/>
      <c r="J168" s="6"/>
      <c r="K168" s="6"/>
      <c r="L168" s="6"/>
      <c r="M168" s="12"/>
      <c r="O168" s="29"/>
      <c r="P168" s="52"/>
      <c r="Q168" s="13"/>
      <c r="R168" s="14"/>
      <c r="S168" s="61"/>
      <c r="T168" s="13"/>
      <c r="U168" s="13"/>
      <c r="V168" s="13"/>
      <c r="W168" s="14"/>
      <c r="BB168" s="1"/>
      <c r="BC168" t="s">
        <v>448</v>
      </c>
      <c r="BD168" s="1"/>
    </row>
    <row r="169" spans="1:56" ht="15">
      <c r="A169" s="6"/>
      <c r="B169" s="16"/>
      <c r="C169" s="10"/>
      <c r="D169" s="10"/>
      <c r="E169" s="49"/>
      <c r="F169" s="6"/>
      <c r="G169" s="6"/>
      <c r="H169" s="9"/>
      <c r="I169" s="9"/>
      <c r="J169" s="6"/>
      <c r="K169" s="6"/>
      <c r="L169" s="6"/>
      <c r="M169" s="12"/>
      <c r="O169" s="29"/>
      <c r="P169" s="52"/>
      <c r="Q169" s="13"/>
      <c r="R169" s="14"/>
      <c r="S169" s="61"/>
      <c r="T169" s="13"/>
      <c r="U169" s="13"/>
      <c r="V169" s="13"/>
      <c r="W169" s="14"/>
      <c r="BB169" s="1"/>
      <c r="BC169" t="s">
        <v>449</v>
      </c>
      <c r="BD169" s="1"/>
    </row>
    <row r="170" spans="1:56" ht="15">
      <c r="A170" s="6"/>
      <c r="B170" s="16"/>
      <c r="C170" s="10"/>
      <c r="D170" s="10"/>
      <c r="E170" s="49"/>
      <c r="F170" s="6"/>
      <c r="G170" s="6"/>
      <c r="H170" s="9"/>
      <c r="I170" s="9"/>
      <c r="J170" s="6"/>
      <c r="K170" s="6"/>
      <c r="L170" s="6"/>
      <c r="M170" s="12"/>
      <c r="O170" s="29"/>
      <c r="P170" s="52"/>
      <c r="Q170" s="13"/>
      <c r="R170" s="14"/>
      <c r="S170" s="61"/>
      <c r="T170" s="13"/>
      <c r="U170" s="13"/>
      <c r="V170" s="13"/>
      <c r="W170" s="14"/>
      <c r="BB170" s="1"/>
      <c r="BC170" t="s">
        <v>450</v>
      </c>
      <c r="BD170" s="1"/>
    </row>
    <row r="171" spans="1:56" ht="15">
      <c r="A171" s="6"/>
      <c r="B171" s="16"/>
      <c r="C171" s="10"/>
      <c r="D171" s="10"/>
      <c r="E171" s="49"/>
      <c r="F171" s="6"/>
      <c r="G171" s="6"/>
      <c r="H171" s="9"/>
      <c r="I171" s="9"/>
      <c r="J171" s="6"/>
      <c r="K171" s="6"/>
      <c r="L171" s="6"/>
      <c r="M171" s="12"/>
      <c r="O171" s="29"/>
      <c r="P171" s="52"/>
      <c r="Q171" s="13"/>
      <c r="R171" s="14"/>
      <c r="S171" s="61"/>
      <c r="T171" s="13"/>
      <c r="U171" s="13"/>
      <c r="V171" s="13"/>
      <c r="W171" s="14"/>
      <c r="BB171" s="1"/>
      <c r="BC171" t="s">
        <v>451</v>
      </c>
      <c r="BD171" s="1"/>
    </row>
    <row r="172" spans="1:56" ht="15">
      <c r="A172" s="6"/>
      <c r="B172" s="16"/>
      <c r="C172" s="10"/>
      <c r="D172" s="10"/>
      <c r="E172" s="49"/>
      <c r="F172" s="6"/>
      <c r="G172" s="6"/>
      <c r="H172" s="9"/>
      <c r="I172" s="9"/>
      <c r="J172" s="6"/>
      <c r="K172" s="6"/>
      <c r="L172" s="6"/>
      <c r="M172" s="12"/>
      <c r="O172" s="29"/>
      <c r="P172" s="52"/>
      <c r="Q172" s="13"/>
      <c r="R172" s="14"/>
      <c r="S172" s="61"/>
      <c r="T172" s="13"/>
      <c r="U172" s="13"/>
      <c r="V172" s="13"/>
      <c r="W172" s="14"/>
      <c r="BB172" s="1"/>
      <c r="BC172" t="s">
        <v>452</v>
      </c>
      <c r="BD172" s="1"/>
    </row>
    <row r="173" spans="1:56" ht="15">
      <c r="A173" s="6"/>
      <c r="B173" s="16"/>
      <c r="C173" s="10"/>
      <c r="D173" s="10"/>
      <c r="E173" s="49"/>
      <c r="F173" s="6"/>
      <c r="G173" s="6"/>
      <c r="H173" s="9"/>
      <c r="I173" s="9"/>
      <c r="J173" s="6"/>
      <c r="K173" s="6"/>
      <c r="L173" s="6"/>
      <c r="M173" s="12"/>
      <c r="O173" s="29"/>
      <c r="P173" s="52"/>
      <c r="Q173" s="13"/>
      <c r="R173" s="14"/>
      <c r="S173" s="61"/>
      <c r="T173" s="13"/>
      <c r="U173" s="13"/>
      <c r="V173" s="13"/>
      <c r="W173" s="14"/>
      <c r="BB173" s="1"/>
      <c r="BC173" t="s">
        <v>453</v>
      </c>
      <c r="BD173" s="1"/>
    </row>
    <row r="174" spans="1:56" ht="15">
      <c r="A174" s="6"/>
      <c r="B174" s="17"/>
      <c r="C174" s="11"/>
      <c r="D174" s="11"/>
      <c r="E174" s="49"/>
      <c r="F174" s="6"/>
      <c r="G174" s="6"/>
      <c r="H174" s="9"/>
      <c r="I174" s="9"/>
      <c r="J174" s="6"/>
      <c r="K174" s="6"/>
      <c r="L174" s="6"/>
      <c r="M174" s="12"/>
      <c r="O174" s="18"/>
      <c r="Q174" s="13"/>
      <c r="R174" s="14"/>
      <c r="S174" s="64"/>
      <c r="T174" s="13"/>
      <c r="U174" s="13"/>
      <c r="V174" s="13"/>
      <c r="W174" s="14"/>
      <c r="BB174" s="1"/>
      <c r="BC174" t="s">
        <v>454</v>
      </c>
      <c r="BD174" s="1"/>
    </row>
    <row r="175" spans="1:56" ht="15">
      <c r="A175" s="6"/>
      <c r="B175" s="17"/>
      <c r="C175" s="11"/>
      <c r="D175" s="11"/>
      <c r="E175" s="49"/>
      <c r="F175" s="6"/>
      <c r="G175" s="6"/>
      <c r="H175" s="9"/>
      <c r="I175" s="9"/>
      <c r="J175" s="6"/>
      <c r="K175" s="6"/>
      <c r="L175" s="6"/>
      <c r="M175" s="12"/>
      <c r="O175" s="18"/>
      <c r="Q175" s="13"/>
      <c r="R175" s="14"/>
      <c r="S175" s="64"/>
      <c r="T175" s="13"/>
      <c r="U175" s="13"/>
      <c r="V175" s="13"/>
      <c r="W175" s="14"/>
      <c r="BB175" s="1"/>
      <c r="BC175" t="s">
        <v>455</v>
      </c>
      <c r="BD175" s="1"/>
    </row>
    <row r="176" spans="1:56" ht="15">
      <c r="A176" s="6"/>
      <c r="B176" s="17"/>
      <c r="C176" s="11"/>
      <c r="D176" s="11"/>
      <c r="E176" s="49"/>
      <c r="F176" s="6"/>
      <c r="G176" s="6"/>
      <c r="H176" s="9"/>
      <c r="I176" s="9"/>
      <c r="J176" s="6"/>
      <c r="K176" s="6"/>
      <c r="L176" s="6"/>
      <c r="M176" s="12"/>
      <c r="O176" s="18"/>
      <c r="Q176" s="13"/>
      <c r="R176" s="14"/>
      <c r="S176" s="64"/>
      <c r="T176" s="13"/>
      <c r="U176" s="13"/>
      <c r="V176" s="13"/>
      <c r="W176" s="14"/>
      <c r="BB176" s="1"/>
      <c r="BC176" t="s">
        <v>456</v>
      </c>
      <c r="BD176" s="1"/>
    </row>
    <row r="177" spans="1:56" ht="15">
      <c r="A177" s="6"/>
      <c r="B177" s="47"/>
      <c r="C177" s="11"/>
      <c r="D177" s="11"/>
      <c r="E177" s="49"/>
      <c r="F177" s="6"/>
      <c r="G177" s="6"/>
      <c r="H177" s="9"/>
      <c r="I177" s="9"/>
      <c r="J177" s="6"/>
      <c r="K177" s="6"/>
      <c r="L177" s="6"/>
      <c r="M177" s="12"/>
      <c r="O177" s="18"/>
      <c r="Q177" s="13"/>
      <c r="R177" s="14"/>
      <c r="S177" s="64"/>
      <c r="T177" s="13"/>
      <c r="U177" s="13"/>
      <c r="V177" s="13"/>
      <c r="W177" s="14"/>
      <c r="BB177" s="1"/>
      <c r="BC177" t="s">
        <v>457</v>
      </c>
      <c r="BD177" s="1"/>
    </row>
    <row r="178" spans="1:56" ht="15">
      <c r="A178" s="6"/>
      <c r="B178" s="17"/>
      <c r="C178" s="11"/>
      <c r="D178" s="11"/>
      <c r="E178" s="49"/>
      <c r="F178" s="6"/>
      <c r="G178" s="6"/>
      <c r="H178" s="9"/>
      <c r="I178" s="9"/>
      <c r="J178" s="6"/>
      <c r="K178" s="6"/>
      <c r="L178" s="6"/>
      <c r="M178" s="12"/>
      <c r="O178" s="18"/>
      <c r="Q178" s="13"/>
      <c r="R178" s="14"/>
      <c r="S178" s="65"/>
      <c r="T178" s="13"/>
      <c r="U178" s="13"/>
      <c r="V178" s="13"/>
      <c r="W178" s="14"/>
      <c r="BB178" s="1"/>
      <c r="BC178" t="s">
        <v>458</v>
      </c>
      <c r="BD178" s="1"/>
    </row>
    <row r="179" spans="1:56" ht="15">
      <c r="A179" s="6"/>
      <c r="B179" s="17"/>
      <c r="C179" s="11"/>
      <c r="D179" s="11"/>
      <c r="E179" s="49"/>
      <c r="F179" s="6"/>
      <c r="G179" s="6"/>
      <c r="H179" s="9"/>
      <c r="I179" s="9"/>
      <c r="J179" s="6"/>
      <c r="K179" s="6"/>
      <c r="L179" s="6"/>
      <c r="M179" s="12"/>
      <c r="O179" s="18"/>
      <c r="Q179" s="13"/>
      <c r="R179" s="14"/>
      <c r="S179" s="64"/>
      <c r="T179" s="13"/>
      <c r="U179" s="13"/>
      <c r="V179" s="13"/>
      <c r="W179" s="14"/>
      <c r="BB179" s="1"/>
      <c r="BC179" t="s">
        <v>459</v>
      </c>
      <c r="BD179" s="1"/>
    </row>
    <row r="180" spans="1:56" ht="15">
      <c r="A180" s="6"/>
      <c r="B180" s="17"/>
      <c r="C180" s="11"/>
      <c r="D180" s="11"/>
      <c r="E180" s="49"/>
      <c r="F180" s="6"/>
      <c r="G180" s="6"/>
      <c r="H180" s="9"/>
      <c r="I180" s="9"/>
      <c r="J180" s="6"/>
      <c r="K180" s="6"/>
      <c r="L180" s="6"/>
      <c r="M180" s="12"/>
      <c r="O180" s="18"/>
      <c r="P180" s="52"/>
      <c r="Q180" s="13"/>
      <c r="R180" s="14"/>
      <c r="S180" s="61"/>
      <c r="T180" s="13"/>
      <c r="U180" s="13"/>
      <c r="V180" s="13"/>
      <c r="W180" s="14"/>
      <c r="BB180" s="1"/>
      <c r="BC180" t="s">
        <v>460</v>
      </c>
      <c r="BD180" s="1"/>
    </row>
    <row r="181" spans="1:56" ht="15">
      <c r="A181" s="6"/>
      <c r="B181" s="47"/>
      <c r="C181" s="11"/>
      <c r="D181" s="11"/>
      <c r="E181" s="49"/>
      <c r="F181" s="6"/>
      <c r="G181" s="6"/>
      <c r="H181" s="9"/>
      <c r="I181" s="9"/>
      <c r="J181" s="6"/>
      <c r="K181" s="6"/>
      <c r="L181" s="6"/>
      <c r="M181" s="12"/>
      <c r="O181" s="18"/>
      <c r="P181" s="52"/>
      <c r="Q181" s="13"/>
      <c r="R181" s="14"/>
      <c r="S181" s="61"/>
      <c r="T181" s="13"/>
      <c r="U181" s="13"/>
      <c r="V181" s="13"/>
      <c r="W181" s="14"/>
      <c r="BB181" s="1"/>
      <c r="BC181" t="s">
        <v>461</v>
      </c>
      <c r="BD181" s="1"/>
    </row>
    <row r="182" spans="1:56" ht="15">
      <c r="A182" s="6"/>
      <c r="B182" s="17"/>
      <c r="C182" s="11"/>
      <c r="D182" s="11"/>
      <c r="E182" s="49"/>
      <c r="F182" s="6"/>
      <c r="G182" s="6"/>
      <c r="H182" s="9"/>
      <c r="I182" s="9"/>
      <c r="J182" s="6"/>
      <c r="K182" s="6"/>
      <c r="L182" s="6"/>
      <c r="M182" s="12"/>
      <c r="O182" s="18"/>
      <c r="P182" s="52"/>
      <c r="Q182" s="13"/>
      <c r="R182" s="14"/>
      <c r="S182" s="61"/>
      <c r="T182" s="13"/>
      <c r="U182" s="13"/>
      <c r="V182" s="13"/>
      <c r="W182" s="14"/>
      <c r="BB182" s="1"/>
      <c r="BC182" t="s">
        <v>462</v>
      </c>
      <c r="BD182" s="1"/>
    </row>
    <row r="183" spans="1:56" ht="15">
      <c r="A183" s="6"/>
      <c r="B183" s="47"/>
      <c r="C183" s="11"/>
      <c r="D183" s="11"/>
      <c r="E183" s="49"/>
      <c r="F183" s="6"/>
      <c r="G183" s="6"/>
      <c r="H183" s="9"/>
      <c r="I183" s="9"/>
      <c r="J183" s="6"/>
      <c r="K183" s="6"/>
      <c r="L183" s="6"/>
      <c r="M183" s="12"/>
      <c r="O183" s="18"/>
      <c r="P183" s="52"/>
      <c r="Q183" s="13"/>
      <c r="R183" s="14"/>
      <c r="S183" s="61"/>
      <c r="T183" s="13"/>
      <c r="U183" s="13"/>
      <c r="V183" s="13"/>
      <c r="W183" s="14"/>
      <c r="BB183" s="1"/>
      <c r="BC183" t="s">
        <v>463</v>
      </c>
      <c r="BD183" s="1"/>
    </row>
    <row r="184" spans="1:56" ht="15">
      <c r="A184" s="6"/>
      <c r="B184" s="16"/>
      <c r="C184" s="10"/>
      <c r="D184" s="10"/>
      <c r="E184" s="49"/>
      <c r="F184" s="6"/>
      <c r="G184" s="6"/>
      <c r="H184" s="9"/>
      <c r="I184" s="9"/>
      <c r="J184" s="6"/>
      <c r="K184" s="6"/>
      <c r="L184" s="6"/>
      <c r="M184" s="12"/>
      <c r="O184" s="29"/>
      <c r="P184" s="52"/>
      <c r="Q184" s="13"/>
      <c r="R184" s="14"/>
      <c r="S184" s="61"/>
      <c r="T184" s="13"/>
      <c r="U184" s="13"/>
      <c r="V184" s="13"/>
      <c r="W184" s="14"/>
      <c r="BB184" s="1"/>
      <c r="BC184" t="s">
        <v>464</v>
      </c>
      <c r="BD184" s="1"/>
    </row>
    <row r="185" spans="1:56" ht="15">
      <c r="A185" s="6"/>
      <c r="B185" s="16"/>
      <c r="C185" s="10"/>
      <c r="D185" s="10"/>
      <c r="E185" s="49"/>
      <c r="F185" s="6"/>
      <c r="G185" s="6"/>
      <c r="H185" s="9"/>
      <c r="I185" s="9"/>
      <c r="J185" s="6"/>
      <c r="K185" s="6"/>
      <c r="L185" s="6"/>
      <c r="M185" s="12"/>
      <c r="O185" s="29"/>
      <c r="P185" s="52"/>
      <c r="Q185" s="13"/>
      <c r="R185" s="14"/>
      <c r="S185" s="61"/>
      <c r="T185" s="13"/>
      <c r="U185" s="13"/>
      <c r="V185" s="13"/>
      <c r="W185" s="14"/>
      <c r="BB185" s="1"/>
      <c r="BC185" t="s">
        <v>465</v>
      </c>
      <c r="BD185" s="1"/>
    </row>
    <row r="186" spans="1:56" ht="15">
      <c r="A186" s="6"/>
      <c r="B186" s="16"/>
      <c r="C186" s="10"/>
      <c r="D186" s="10"/>
      <c r="E186" s="49"/>
      <c r="F186" s="6"/>
      <c r="G186" s="6"/>
      <c r="H186" s="9"/>
      <c r="I186" s="9"/>
      <c r="J186" s="6"/>
      <c r="K186" s="6"/>
      <c r="L186" s="6"/>
      <c r="M186" s="12"/>
      <c r="O186" s="29"/>
      <c r="P186" s="52"/>
      <c r="Q186" s="13"/>
      <c r="R186" s="14"/>
      <c r="S186" s="61"/>
      <c r="T186" s="13"/>
      <c r="U186" s="13"/>
      <c r="V186" s="13"/>
      <c r="W186" s="14"/>
      <c r="BB186" s="1"/>
      <c r="BC186" t="s">
        <v>466</v>
      </c>
      <c r="BD186" s="1"/>
    </row>
    <row r="187" spans="1:56" ht="15">
      <c r="A187" s="6"/>
      <c r="B187" s="4"/>
      <c r="O187" s="30"/>
      <c r="P187" s="54"/>
      <c r="S187" s="61"/>
      <c r="V187" s="13"/>
      <c r="W187" s="14"/>
      <c r="BB187" s="1"/>
      <c r="BC187" t="s">
        <v>467</v>
      </c>
      <c r="BD187" s="1"/>
    </row>
    <row r="188" spans="1:56" ht="15">
      <c r="A188" s="6"/>
      <c r="B188" s="4"/>
      <c r="O188" s="30"/>
      <c r="P188" s="54"/>
      <c r="S188" s="61"/>
      <c r="V188" s="13"/>
      <c r="W188" s="14"/>
      <c r="BB188" s="1"/>
      <c r="BC188" t="s">
        <v>468</v>
      </c>
      <c r="BD188" s="1"/>
    </row>
    <row r="189" spans="1:56" ht="15">
      <c r="A189" s="6"/>
      <c r="B189" s="4"/>
      <c r="O189" s="30"/>
      <c r="P189" s="54"/>
      <c r="S189" s="61"/>
      <c r="V189" s="13"/>
      <c r="W189" s="14"/>
      <c r="BB189" s="1"/>
      <c r="BC189" t="s">
        <v>469</v>
      </c>
      <c r="BD189" s="1"/>
    </row>
    <row r="190" spans="1:56" ht="15">
      <c r="A190" s="6"/>
      <c r="B190" s="17"/>
      <c r="C190" s="11"/>
      <c r="D190" s="11"/>
      <c r="E190" s="49"/>
      <c r="F190" s="6"/>
      <c r="G190" s="6"/>
      <c r="H190" s="9"/>
      <c r="I190" s="9"/>
      <c r="J190" s="6"/>
      <c r="K190" s="6"/>
      <c r="L190" s="6"/>
      <c r="M190" s="12"/>
      <c r="O190" s="18"/>
      <c r="P190" s="52"/>
      <c r="Q190" s="13"/>
      <c r="R190" s="14"/>
      <c r="S190" s="13"/>
      <c r="T190" s="13"/>
      <c r="U190" s="13"/>
      <c r="V190" s="13"/>
      <c r="W190" s="14"/>
      <c r="BB190" s="1"/>
      <c r="BC190" t="s">
        <v>470</v>
      </c>
      <c r="BD190" s="1"/>
    </row>
    <row r="191" spans="1:56" ht="15">
      <c r="A191" s="6"/>
      <c r="B191" s="17"/>
      <c r="C191" s="11"/>
      <c r="D191" s="11"/>
      <c r="E191" s="49"/>
      <c r="F191" s="6"/>
      <c r="G191" s="6"/>
      <c r="H191" s="9"/>
      <c r="I191" s="9"/>
      <c r="J191" s="6"/>
      <c r="K191" s="6"/>
      <c r="L191" s="6"/>
      <c r="M191" s="12"/>
      <c r="O191" s="18"/>
      <c r="P191" s="52"/>
      <c r="Q191" s="13"/>
      <c r="R191" s="14"/>
      <c r="S191" s="13"/>
      <c r="V191" s="14"/>
      <c r="W191" s="14"/>
      <c r="BB191" s="1"/>
      <c r="BC191" t="s">
        <v>471</v>
      </c>
      <c r="BD191" s="1"/>
    </row>
    <row r="192" spans="1:56" ht="15">
      <c r="A192" s="6"/>
      <c r="B192" s="17"/>
      <c r="C192" s="9"/>
      <c r="D192" s="9"/>
      <c r="E192" s="49"/>
      <c r="F192" s="6"/>
      <c r="G192" s="6"/>
      <c r="H192" s="9"/>
      <c r="I192" s="9"/>
      <c r="J192" s="6"/>
      <c r="K192" s="6"/>
      <c r="L192" s="6"/>
      <c r="M192" s="12"/>
      <c r="O192" s="18"/>
      <c r="Q192" s="13"/>
      <c r="R192" s="14"/>
      <c r="S192" s="64"/>
      <c r="V192" s="14"/>
      <c r="W192" s="14"/>
      <c r="BB192" s="1"/>
      <c r="BC192" t="s">
        <v>472</v>
      </c>
      <c r="BD192" s="1"/>
    </row>
    <row r="193" spans="1:56" ht="15">
      <c r="A193" s="6"/>
      <c r="B193" s="47"/>
      <c r="C193" s="9"/>
      <c r="D193" s="9"/>
      <c r="E193" s="49"/>
      <c r="F193" s="6"/>
      <c r="G193" s="6"/>
      <c r="H193" s="9"/>
      <c r="I193" s="9"/>
      <c r="J193" s="6"/>
      <c r="K193" s="6"/>
      <c r="L193" s="6"/>
      <c r="M193" s="12"/>
      <c r="O193" s="18"/>
      <c r="Q193" s="13"/>
      <c r="R193" s="14"/>
      <c r="S193" s="64"/>
      <c r="T193" s="13"/>
      <c r="U193" s="13"/>
      <c r="V193" s="13"/>
      <c r="W193" s="14"/>
      <c r="BB193" s="1"/>
      <c r="BC193" t="s">
        <v>473</v>
      </c>
      <c r="BD193" s="1"/>
    </row>
    <row r="194" spans="1:56" ht="15">
      <c r="A194" s="6"/>
      <c r="B194" s="4"/>
      <c r="C194" s="9"/>
      <c r="D194" s="9"/>
      <c r="E194" s="49"/>
      <c r="F194" s="6"/>
      <c r="G194" s="6"/>
      <c r="O194" s="30"/>
      <c r="P194" s="54"/>
      <c r="Q194" s="14"/>
      <c r="R194" s="14"/>
      <c r="S194" s="61"/>
      <c r="V194" s="13"/>
      <c r="W194" s="14"/>
      <c r="BB194" s="1"/>
      <c r="BC194" t="s">
        <v>474</v>
      </c>
      <c r="BD194" s="1"/>
    </row>
    <row r="195" spans="1:56" ht="15">
      <c r="A195" s="6"/>
      <c r="B195" s="4"/>
      <c r="C195" s="9"/>
      <c r="D195" s="9"/>
      <c r="E195" s="49"/>
      <c r="F195" s="6"/>
      <c r="G195" s="6"/>
      <c r="O195" s="30"/>
      <c r="P195" s="54"/>
      <c r="Q195" s="14"/>
      <c r="R195" s="14"/>
      <c r="S195" s="61"/>
      <c r="V195" s="13"/>
      <c r="W195" s="14"/>
      <c r="BB195" s="1"/>
      <c r="BC195" t="s">
        <v>475</v>
      </c>
      <c r="BD195" s="1"/>
    </row>
    <row r="196" spans="1:56" ht="15">
      <c r="A196" s="6"/>
      <c r="B196" s="17"/>
      <c r="C196" s="9"/>
      <c r="D196" s="9"/>
      <c r="E196" s="49"/>
      <c r="F196" s="6"/>
      <c r="G196" s="6"/>
      <c r="H196" s="9"/>
      <c r="I196" s="9"/>
      <c r="J196" s="6"/>
      <c r="K196" s="6"/>
      <c r="L196" s="6"/>
      <c r="M196" s="12"/>
      <c r="O196" s="18"/>
      <c r="P196" s="52"/>
      <c r="Q196" s="13"/>
      <c r="R196" s="14"/>
      <c r="T196" s="13"/>
      <c r="U196" s="13"/>
      <c r="V196" s="13"/>
      <c r="W196" s="14"/>
      <c r="BB196" s="1"/>
      <c r="BC196" t="s">
        <v>476</v>
      </c>
      <c r="BD196" s="1"/>
    </row>
    <row r="197" spans="1:56" ht="15">
      <c r="A197" s="6"/>
      <c r="B197" s="17"/>
      <c r="C197" s="9"/>
      <c r="D197" s="9"/>
      <c r="E197" s="49"/>
      <c r="F197" s="6"/>
      <c r="G197" s="6"/>
      <c r="H197" s="9"/>
      <c r="I197" s="9"/>
      <c r="J197" s="6"/>
      <c r="K197" s="6"/>
      <c r="L197" s="6"/>
      <c r="M197" s="12"/>
      <c r="O197" s="18"/>
      <c r="P197" s="52"/>
      <c r="Q197" s="13"/>
      <c r="R197" s="14"/>
      <c r="T197" s="13"/>
      <c r="U197" s="13"/>
      <c r="V197" s="13"/>
      <c r="W197" s="14"/>
      <c r="BB197" s="1"/>
      <c r="BC197" t="s">
        <v>477</v>
      </c>
      <c r="BD197" s="1"/>
    </row>
    <row r="198" spans="1:56" ht="15">
      <c r="A198" s="6"/>
      <c r="B198" s="17"/>
      <c r="C198" s="11"/>
      <c r="D198" s="11"/>
      <c r="E198" s="49"/>
      <c r="F198" s="6"/>
      <c r="G198" s="6"/>
      <c r="H198" s="9"/>
      <c r="I198" s="9"/>
      <c r="J198" s="6"/>
      <c r="K198" s="6"/>
      <c r="L198" s="6"/>
      <c r="M198" s="12"/>
      <c r="O198" s="18"/>
      <c r="P198" s="52"/>
      <c r="Q198" s="13"/>
      <c r="R198" s="14"/>
      <c r="S198" s="63"/>
      <c r="T198" s="13"/>
      <c r="U198" s="13"/>
      <c r="V198" s="13"/>
      <c r="W198" s="14"/>
      <c r="BB198" s="1"/>
      <c r="BC198" t="s">
        <v>478</v>
      </c>
      <c r="BD198" s="1"/>
    </row>
    <row r="199" spans="1:56" ht="15">
      <c r="A199" s="6"/>
      <c r="B199" s="17"/>
      <c r="C199" s="11"/>
      <c r="D199" s="11"/>
      <c r="E199" s="49"/>
      <c r="F199" s="6"/>
      <c r="G199" s="6"/>
      <c r="H199" s="9"/>
      <c r="I199" s="9"/>
      <c r="J199" s="6"/>
      <c r="K199" s="6"/>
      <c r="L199" s="6"/>
      <c r="M199" s="12"/>
      <c r="O199" s="18"/>
      <c r="P199" s="52"/>
      <c r="Q199" s="13"/>
      <c r="R199" s="14"/>
      <c r="S199" s="63"/>
      <c r="T199" s="13"/>
      <c r="U199" s="13"/>
      <c r="V199" s="13"/>
      <c r="W199" s="14"/>
      <c r="BB199" s="1"/>
      <c r="BC199" t="s">
        <v>479</v>
      </c>
      <c r="BD199" s="1"/>
    </row>
    <row r="200" spans="1:56" ht="15">
      <c r="A200" s="6"/>
      <c r="B200" s="17"/>
      <c r="C200" s="11"/>
      <c r="D200" s="11"/>
      <c r="E200" s="49"/>
      <c r="F200" s="6"/>
      <c r="G200" s="6"/>
      <c r="H200" s="9"/>
      <c r="I200" s="9"/>
      <c r="J200" s="6"/>
      <c r="K200" s="6"/>
      <c r="L200" s="6"/>
      <c r="M200" s="12"/>
      <c r="O200" s="18"/>
      <c r="P200" s="52"/>
      <c r="Q200" s="13"/>
      <c r="R200" s="14"/>
      <c r="S200" s="63"/>
      <c r="T200" s="13"/>
      <c r="U200" s="13"/>
      <c r="V200" s="13"/>
      <c r="W200" s="14"/>
      <c r="BB200" s="1"/>
      <c r="BC200" t="s">
        <v>480</v>
      </c>
      <c r="BD200" s="1"/>
    </row>
    <row r="201" spans="1:56" ht="15">
      <c r="A201" s="6"/>
      <c r="B201" s="17"/>
      <c r="C201" s="11"/>
      <c r="D201" s="11"/>
      <c r="E201" s="49"/>
      <c r="F201" s="6"/>
      <c r="G201" s="6"/>
      <c r="H201" s="9"/>
      <c r="I201" s="9"/>
      <c r="J201" s="6"/>
      <c r="K201" s="6"/>
      <c r="L201" s="6"/>
      <c r="M201" s="12"/>
      <c r="N201" s="8"/>
      <c r="O201" s="18"/>
      <c r="P201" s="52"/>
      <c r="Q201" s="13"/>
      <c r="R201" s="14"/>
      <c r="S201" s="61"/>
      <c r="T201" s="13"/>
      <c r="U201" s="13"/>
      <c r="V201" s="13"/>
      <c r="W201" s="14"/>
      <c r="BB201" s="1"/>
      <c r="BC201" t="s">
        <v>481</v>
      </c>
      <c r="BD201" s="1"/>
    </row>
    <row r="202" spans="1:56" ht="15">
      <c r="A202" s="6"/>
      <c r="B202" s="47"/>
      <c r="C202" s="11"/>
      <c r="D202" s="11"/>
      <c r="E202" s="49"/>
      <c r="F202" s="6"/>
      <c r="G202" s="6"/>
      <c r="H202" s="9"/>
      <c r="I202" s="9"/>
      <c r="J202" s="6"/>
      <c r="K202" s="6"/>
      <c r="L202" s="6"/>
      <c r="M202" s="12"/>
      <c r="N202" s="8"/>
      <c r="O202" s="18"/>
      <c r="P202" s="52"/>
      <c r="Q202" s="13"/>
      <c r="R202" s="14"/>
      <c r="S202" s="61"/>
      <c r="T202" s="13"/>
      <c r="U202" s="13"/>
      <c r="V202" s="13"/>
      <c r="W202" s="14"/>
      <c r="BB202" s="1"/>
      <c r="BC202" t="s">
        <v>482</v>
      </c>
      <c r="BD202" s="1"/>
    </row>
    <row r="203" spans="1:56" ht="15">
      <c r="A203" s="6"/>
      <c r="B203" s="17"/>
      <c r="C203" s="11"/>
      <c r="D203" s="11"/>
      <c r="E203" s="49"/>
      <c r="F203" s="6"/>
      <c r="G203" s="6"/>
      <c r="H203" s="9"/>
      <c r="I203" s="9"/>
      <c r="J203" s="6"/>
      <c r="K203" s="6"/>
      <c r="L203" s="6"/>
      <c r="M203" s="12"/>
      <c r="O203" s="18"/>
      <c r="P203" s="52"/>
      <c r="Q203" s="13"/>
      <c r="R203" s="14"/>
      <c r="S203" s="13"/>
      <c r="T203" s="13"/>
      <c r="U203" s="13"/>
      <c r="V203" s="13"/>
      <c r="W203" s="14"/>
      <c r="BB203" s="1"/>
      <c r="BC203" t="s">
        <v>484</v>
      </c>
      <c r="BD203" s="1"/>
    </row>
    <row r="204" spans="1:56" ht="15">
      <c r="A204" s="6"/>
      <c r="B204" s="17"/>
      <c r="C204" s="11"/>
      <c r="D204" s="11"/>
      <c r="E204" s="49"/>
      <c r="F204" s="6"/>
      <c r="G204" s="6"/>
      <c r="H204" s="9"/>
      <c r="I204" s="9"/>
      <c r="J204" s="6"/>
      <c r="K204" s="6"/>
      <c r="L204" s="6"/>
      <c r="M204" s="12"/>
      <c r="O204" s="18"/>
      <c r="P204" s="52"/>
      <c r="Q204" s="13"/>
      <c r="R204" s="14"/>
      <c r="S204" s="13"/>
      <c r="T204" s="13"/>
      <c r="U204" s="13"/>
      <c r="V204" s="13"/>
      <c r="W204" s="14"/>
      <c r="BB204" s="1"/>
      <c r="BC204" t="s">
        <v>485</v>
      </c>
      <c r="BD204" s="1"/>
    </row>
    <row r="205" spans="1:56" ht="15">
      <c r="A205" s="6"/>
      <c r="B205" s="17"/>
      <c r="C205" s="11"/>
      <c r="D205" s="11"/>
      <c r="E205" s="49"/>
      <c r="F205" s="6"/>
      <c r="G205" s="6"/>
      <c r="H205" s="9"/>
      <c r="I205" s="9"/>
      <c r="J205" s="6"/>
      <c r="K205" s="6"/>
      <c r="L205" s="6"/>
      <c r="M205" s="12"/>
      <c r="O205" s="18"/>
      <c r="P205" s="52"/>
      <c r="Q205" s="13"/>
      <c r="R205" s="14"/>
      <c r="S205" s="13"/>
      <c r="T205" s="13"/>
      <c r="U205" s="13"/>
      <c r="V205" s="13"/>
      <c r="W205" s="14"/>
      <c r="BB205" s="1"/>
      <c r="BC205" t="s">
        <v>486</v>
      </c>
      <c r="BD205" s="1"/>
    </row>
    <row r="206" spans="1:56" ht="15">
      <c r="A206" s="6"/>
      <c r="B206" s="17"/>
      <c r="C206" s="11"/>
      <c r="D206" s="11"/>
      <c r="E206" s="49"/>
      <c r="F206" s="6"/>
      <c r="G206" s="6"/>
      <c r="H206" s="9"/>
      <c r="I206" s="9"/>
      <c r="J206" s="6"/>
      <c r="K206" s="6"/>
      <c r="L206" s="6"/>
      <c r="M206" s="12"/>
      <c r="O206" s="18"/>
      <c r="P206" s="52"/>
      <c r="Q206" s="13"/>
      <c r="R206" s="14"/>
      <c r="S206" s="13"/>
      <c r="T206" s="13"/>
      <c r="U206" s="13"/>
      <c r="V206" s="13"/>
      <c r="W206" s="14"/>
      <c r="BB206" s="1"/>
      <c r="BC206" t="s">
        <v>487</v>
      </c>
      <c r="BD206" s="1"/>
    </row>
    <row r="207" spans="1:56" ht="15">
      <c r="A207" s="6"/>
      <c r="B207" s="17"/>
      <c r="C207" s="11"/>
      <c r="D207" s="11"/>
      <c r="E207" s="49"/>
      <c r="F207" s="6"/>
      <c r="G207" s="6"/>
      <c r="H207" s="9"/>
      <c r="I207" s="9"/>
      <c r="J207" s="6"/>
      <c r="K207" s="6"/>
      <c r="L207" s="6"/>
      <c r="M207" s="12"/>
      <c r="O207" s="18"/>
      <c r="P207" s="52"/>
      <c r="Q207" s="13"/>
      <c r="R207" s="14"/>
      <c r="S207" s="13"/>
      <c r="T207" s="13"/>
      <c r="U207" s="13"/>
      <c r="V207" s="13"/>
      <c r="W207" s="14"/>
      <c r="BB207" s="1"/>
      <c r="BC207" t="s">
        <v>488</v>
      </c>
      <c r="BD207" s="1"/>
    </row>
    <row r="208" spans="1:56" ht="15">
      <c r="A208" s="6"/>
      <c r="B208" s="17"/>
      <c r="C208" s="11"/>
      <c r="D208" s="11"/>
      <c r="E208" s="49"/>
      <c r="F208" s="6"/>
      <c r="G208" s="6"/>
      <c r="H208" s="9"/>
      <c r="I208" s="9"/>
      <c r="J208" s="6"/>
      <c r="K208" s="6"/>
      <c r="L208" s="6"/>
      <c r="M208" s="12"/>
      <c r="O208" s="18"/>
      <c r="P208" s="52"/>
      <c r="Q208" s="13"/>
      <c r="R208" s="14"/>
      <c r="S208" s="13"/>
      <c r="T208" s="13"/>
      <c r="U208" s="13"/>
      <c r="V208" s="13"/>
      <c r="W208" s="14"/>
      <c r="BB208" s="1"/>
      <c r="BC208" t="s">
        <v>489</v>
      </c>
      <c r="BD208" s="1"/>
    </row>
    <row r="209" spans="1:56" ht="15">
      <c r="A209" s="6"/>
      <c r="B209" s="17"/>
      <c r="C209" s="11"/>
      <c r="D209" s="11"/>
      <c r="E209" s="49"/>
      <c r="F209" s="6"/>
      <c r="G209" s="6"/>
      <c r="H209" s="9"/>
      <c r="I209" s="9"/>
      <c r="J209" s="6"/>
      <c r="K209" s="6"/>
      <c r="L209" s="6"/>
      <c r="M209" s="12"/>
      <c r="O209" s="18"/>
      <c r="P209" s="52"/>
      <c r="Q209" s="13"/>
      <c r="R209" s="14"/>
      <c r="S209" s="13"/>
      <c r="T209" s="13"/>
      <c r="U209" s="13"/>
      <c r="V209" s="13"/>
      <c r="W209" s="14"/>
      <c r="BB209" s="1"/>
      <c r="BC209" t="s">
        <v>490</v>
      </c>
      <c r="BD209" s="1"/>
    </row>
    <row r="210" spans="1:56" ht="15">
      <c r="A210" s="6"/>
      <c r="B210" s="16"/>
      <c r="C210" s="10"/>
      <c r="D210" s="10"/>
      <c r="E210" s="49"/>
      <c r="F210" s="6"/>
      <c r="G210" s="6"/>
      <c r="H210" s="9"/>
      <c r="I210" s="9"/>
      <c r="J210" s="6"/>
      <c r="K210" s="6"/>
      <c r="L210" s="6"/>
      <c r="M210" s="12"/>
      <c r="O210" s="29"/>
      <c r="P210" s="52"/>
      <c r="Q210" s="13"/>
      <c r="R210" s="14"/>
      <c r="S210" s="61"/>
      <c r="T210" s="13"/>
      <c r="U210" s="13"/>
      <c r="V210" s="13"/>
      <c r="W210" s="14"/>
      <c r="BB210" s="1"/>
      <c r="BC210" t="s">
        <v>491</v>
      </c>
      <c r="BD210" s="1"/>
    </row>
    <row r="211" spans="1:56" ht="15">
      <c r="A211" s="6"/>
      <c r="B211" s="16"/>
      <c r="C211" s="10"/>
      <c r="D211" s="10"/>
      <c r="E211" s="49"/>
      <c r="F211" s="6"/>
      <c r="G211" s="6"/>
      <c r="H211" s="9"/>
      <c r="I211" s="9"/>
      <c r="J211" s="6"/>
      <c r="K211" s="6"/>
      <c r="L211" s="6"/>
      <c r="M211" s="12"/>
      <c r="O211" s="29"/>
      <c r="P211" s="52"/>
      <c r="Q211" s="13"/>
      <c r="R211" s="14"/>
      <c r="S211" s="61"/>
      <c r="T211" s="13"/>
      <c r="U211" s="13"/>
      <c r="V211" s="13"/>
      <c r="W211" s="14"/>
      <c r="BB211" s="1"/>
      <c r="BC211" t="s">
        <v>492</v>
      </c>
      <c r="BD211" s="1"/>
    </row>
    <row r="212" spans="1:56" ht="15">
      <c r="A212" s="6"/>
      <c r="B212" s="16"/>
      <c r="C212" s="10"/>
      <c r="D212" s="10"/>
      <c r="E212" s="49"/>
      <c r="F212" s="6"/>
      <c r="G212" s="6"/>
      <c r="H212" s="9"/>
      <c r="I212" s="9"/>
      <c r="J212" s="6"/>
      <c r="K212" s="6"/>
      <c r="L212" s="6"/>
      <c r="M212" s="12"/>
      <c r="O212" s="29"/>
      <c r="P212" s="52"/>
      <c r="Q212" s="13"/>
      <c r="R212" s="14"/>
      <c r="S212" s="61"/>
      <c r="T212" s="13"/>
      <c r="U212" s="13"/>
      <c r="V212" s="13"/>
      <c r="W212" s="14"/>
      <c r="BB212" s="1"/>
      <c r="BC212" t="s">
        <v>493</v>
      </c>
      <c r="BD212" s="1"/>
    </row>
    <row r="213" spans="1:56" ht="15">
      <c r="A213" s="6"/>
      <c r="B213" s="47"/>
      <c r="C213" s="11"/>
      <c r="D213" s="11"/>
      <c r="E213" s="49"/>
      <c r="F213" s="6"/>
      <c r="G213" s="6"/>
      <c r="H213" s="9"/>
      <c r="I213" s="9"/>
      <c r="J213" s="6"/>
      <c r="K213" s="6"/>
      <c r="L213" s="6"/>
      <c r="M213" s="12"/>
      <c r="N213" s="8"/>
      <c r="O213" s="18"/>
      <c r="P213" s="52"/>
      <c r="Q213" s="13"/>
      <c r="R213" s="14"/>
      <c r="S213" s="61"/>
      <c r="T213" s="13"/>
      <c r="U213" s="13"/>
      <c r="V213" s="13"/>
      <c r="W213" s="14"/>
      <c r="BB213" s="1"/>
      <c r="BC213" t="s">
        <v>494</v>
      </c>
      <c r="BD213" s="1"/>
    </row>
    <row r="214" spans="1:56" ht="15">
      <c r="A214" s="6"/>
      <c r="B214" s="17"/>
      <c r="C214" s="11"/>
      <c r="D214" s="11"/>
      <c r="E214" s="49"/>
      <c r="F214" s="6"/>
      <c r="G214" s="6"/>
      <c r="H214" s="9"/>
      <c r="I214" s="9"/>
      <c r="J214" s="6"/>
      <c r="K214" s="6"/>
      <c r="L214" s="6"/>
      <c r="M214" s="12"/>
      <c r="O214" s="18"/>
      <c r="P214" s="52"/>
      <c r="Q214" s="13"/>
      <c r="R214" s="14"/>
      <c r="S214" s="13"/>
      <c r="T214" s="13"/>
      <c r="U214" s="13"/>
      <c r="V214" s="13"/>
      <c r="W214" s="14"/>
      <c r="BB214" s="1"/>
      <c r="BC214" t="s">
        <v>495</v>
      </c>
      <c r="BD214" s="1"/>
    </row>
    <row r="215" spans="1:56" ht="15">
      <c r="A215" s="6"/>
      <c r="B215" s="17"/>
      <c r="C215" s="11"/>
      <c r="D215" s="11"/>
      <c r="E215" s="49"/>
      <c r="F215" s="6"/>
      <c r="G215" s="6"/>
      <c r="H215" s="9"/>
      <c r="I215" s="9"/>
      <c r="J215" s="6"/>
      <c r="K215" s="6"/>
      <c r="L215" s="6"/>
      <c r="M215" s="12"/>
      <c r="O215" s="18"/>
      <c r="P215" s="52"/>
      <c r="Q215" s="13"/>
      <c r="R215" s="14"/>
      <c r="S215" s="13"/>
      <c r="T215" s="13"/>
      <c r="U215" s="13"/>
      <c r="V215" s="13"/>
      <c r="W215" s="14"/>
      <c r="BB215" s="1"/>
      <c r="BC215" t="s">
        <v>496</v>
      </c>
      <c r="BD215" s="1"/>
    </row>
    <row r="216" spans="1:56" ht="15">
      <c r="A216" s="6"/>
      <c r="B216" s="17"/>
      <c r="C216" s="11"/>
      <c r="D216" s="11"/>
      <c r="E216" s="49"/>
      <c r="F216" s="6"/>
      <c r="G216" s="6"/>
      <c r="H216" s="9"/>
      <c r="I216" s="9"/>
      <c r="J216" s="6"/>
      <c r="K216" s="6"/>
      <c r="L216" s="6"/>
      <c r="M216" s="12"/>
      <c r="O216" s="18"/>
      <c r="P216" s="52"/>
      <c r="Q216" s="13"/>
      <c r="R216" s="14"/>
      <c r="S216" s="13"/>
      <c r="T216" s="13"/>
      <c r="U216" s="13"/>
      <c r="V216" s="13"/>
      <c r="W216" s="14"/>
      <c r="BB216" s="1"/>
      <c r="BC216" t="s">
        <v>497</v>
      </c>
      <c r="BD216" s="1"/>
    </row>
    <row r="217" spans="1:56" ht="15">
      <c r="A217" s="6"/>
      <c r="B217" s="17"/>
      <c r="C217" s="11"/>
      <c r="D217" s="11"/>
      <c r="E217" s="49"/>
      <c r="F217" s="6"/>
      <c r="G217" s="6"/>
      <c r="H217" s="9"/>
      <c r="I217" s="9"/>
      <c r="J217" s="6"/>
      <c r="K217" s="6"/>
      <c r="L217" s="6"/>
      <c r="M217" s="12"/>
      <c r="O217" s="18"/>
      <c r="P217" s="52"/>
      <c r="Q217" s="13"/>
      <c r="R217" s="14"/>
      <c r="S217" s="13"/>
      <c r="T217" s="13"/>
      <c r="U217" s="13"/>
      <c r="V217" s="13"/>
      <c r="W217" s="14"/>
      <c r="BB217" s="1"/>
      <c r="BC217" t="s">
        <v>498</v>
      </c>
      <c r="BD217" s="1"/>
    </row>
    <row r="218" spans="1:56" ht="15">
      <c r="A218" s="6"/>
      <c r="B218" s="17"/>
      <c r="C218" s="11"/>
      <c r="D218" s="11"/>
      <c r="E218" s="49"/>
      <c r="F218" s="6"/>
      <c r="G218" s="6"/>
      <c r="H218" s="9"/>
      <c r="I218" s="9"/>
      <c r="J218" s="6"/>
      <c r="K218" s="6"/>
      <c r="L218" s="6"/>
      <c r="M218" s="12"/>
      <c r="O218" s="18"/>
      <c r="P218" s="52"/>
      <c r="Q218" s="13"/>
      <c r="R218" s="14"/>
      <c r="S218" s="13"/>
      <c r="T218" s="13"/>
      <c r="U218" s="13"/>
      <c r="V218" s="13"/>
      <c r="W218" s="14"/>
      <c r="BB218" s="1"/>
      <c r="BC218" t="s">
        <v>499</v>
      </c>
      <c r="BD218" s="1"/>
    </row>
    <row r="219" spans="1:56" ht="15">
      <c r="A219" s="6"/>
      <c r="B219" s="4"/>
      <c r="O219" s="30"/>
      <c r="P219" s="54"/>
      <c r="S219" s="61"/>
      <c r="V219" s="13"/>
      <c r="W219" s="14"/>
      <c r="BB219" s="1"/>
      <c r="BC219" t="s">
        <v>500</v>
      </c>
      <c r="BD219" s="1"/>
    </row>
    <row r="220" spans="1:56" ht="15">
      <c r="A220" s="6"/>
      <c r="B220" s="4"/>
      <c r="O220" s="30"/>
      <c r="P220" s="54"/>
      <c r="S220" s="61"/>
      <c r="V220" s="13"/>
      <c r="W220" s="14"/>
      <c r="BB220" s="1"/>
      <c r="BC220" t="s">
        <v>501</v>
      </c>
      <c r="BD220" s="1"/>
    </row>
    <row r="221" spans="1:56" ht="15">
      <c r="A221" s="6"/>
      <c r="B221" s="4"/>
      <c r="O221" s="30"/>
      <c r="P221" s="54"/>
      <c r="S221" s="61"/>
      <c r="V221" s="13"/>
      <c r="W221" s="14"/>
      <c r="BB221" s="1"/>
      <c r="BC221" t="s">
        <v>502</v>
      </c>
      <c r="BD221" s="1"/>
    </row>
    <row r="222" spans="1:56" ht="15">
      <c r="A222" s="6"/>
      <c r="B222" s="17"/>
      <c r="C222" s="9"/>
      <c r="D222" s="9"/>
      <c r="E222" s="49"/>
      <c r="F222" s="6"/>
      <c r="G222" s="6"/>
      <c r="H222" s="9"/>
      <c r="I222" s="9"/>
      <c r="J222" s="6"/>
      <c r="K222" s="6"/>
      <c r="L222" s="6"/>
      <c r="M222" s="12"/>
      <c r="O222" s="18"/>
      <c r="Q222" s="13"/>
      <c r="R222" s="14"/>
      <c r="S222" s="64"/>
      <c r="V222" s="14"/>
      <c r="W222" s="14"/>
      <c r="BB222" s="1"/>
      <c r="BC222" t="s">
        <v>503</v>
      </c>
      <c r="BD222" s="1"/>
    </row>
    <row r="223" spans="1:56" ht="15">
      <c r="A223" s="6"/>
      <c r="B223" s="47"/>
      <c r="C223" s="9"/>
      <c r="D223" s="9"/>
      <c r="E223" s="49"/>
      <c r="F223" s="6"/>
      <c r="G223" s="6"/>
      <c r="H223" s="9"/>
      <c r="I223" s="9"/>
      <c r="J223" s="6"/>
      <c r="K223" s="6"/>
      <c r="L223" s="6"/>
      <c r="M223" s="12"/>
      <c r="O223" s="18"/>
      <c r="Q223" s="13"/>
      <c r="R223" s="14"/>
      <c r="S223" s="64"/>
      <c r="V223" s="14"/>
      <c r="W223" s="14"/>
      <c r="BB223" s="1"/>
      <c r="BC223" t="s">
        <v>504</v>
      </c>
      <c r="BD223" s="1"/>
    </row>
    <row r="224" spans="1:56" ht="15">
      <c r="A224" s="6"/>
      <c r="B224" s="17"/>
      <c r="C224" s="9"/>
      <c r="D224" s="9"/>
      <c r="E224" s="49"/>
      <c r="F224" s="6"/>
      <c r="G224" s="6"/>
      <c r="H224" s="9"/>
      <c r="I224" s="9"/>
      <c r="J224" s="6"/>
      <c r="K224" s="6"/>
      <c r="L224" s="6"/>
      <c r="M224" s="12"/>
      <c r="O224" s="18"/>
      <c r="Q224" s="13"/>
      <c r="R224" s="14"/>
      <c r="S224" s="64"/>
      <c r="V224" s="14"/>
      <c r="W224" s="14"/>
      <c r="BB224" s="1"/>
      <c r="BC224" t="s">
        <v>505</v>
      </c>
      <c r="BD224" s="1"/>
    </row>
    <row r="225" spans="1:56" ht="15">
      <c r="A225" s="6"/>
      <c r="B225" s="38"/>
      <c r="C225" s="9"/>
      <c r="D225" s="9"/>
      <c r="E225" s="49"/>
      <c r="F225" s="6"/>
      <c r="G225" s="6"/>
      <c r="O225" s="30"/>
      <c r="P225" s="54"/>
      <c r="Q225" s="14"/>
      <c r="R225" s="14"/>
      <c r="S225" s="61"/>
      <c r="V225" s="13"/>
      <c r="W225" s="14"/>
      <c r="BB225" s="1"/>
      <c r="BC225" t="s">
        <v>506</v>
      </c>
      <c r="BD225" s="1"/>
    </row>
    <row r="226" spans="1:56" ht="15">
      <c r="A226" s="6"/>
      <c r="B226" s="38"/>
      <c r="C226" s="9"/>
      <c r="D226" s="9"/>
      <c r="E226" s="49"/>
      <c r="F226" s="6"/>
      <c r="G226" s="6"/>
      <c r="O226" s="30"/>
      <c r="P226" s="54"/>
      <c r="Q226" s="14"/>
      <c r="R226" s="14"/>
      <c r="S226" s="61"/>
      <c r="V226" s="13"/>
      <c r="W226" s="14"/>
      <c r="BB226" s="1"/>
      <c r="BC226" t="s">
        <v>507</v>
      </c>
      <c r="BD226" s="1"/>
    </row>
    <row r="227" spans="1:56" ht="15">
      <c r="A227" s="6"/>
      <c r="B227" s="38"/>
      <c r="C227" s="9"/>
      <c r="D227" s="9"/>
      <c r="E227" s="49"/>
      <c r="F227" s="6"/>
      <c r="G227" s="6"/>
      <c r="O227" s="30"/>
      <c r="P227" s="54"/>
      <c r="Q227" s="14"/>
      <c r="R227" s="14"/>
      <c r="S227" s="61"/>
      <c r="V227" s="13"/>
      <c r="W227" s="14"/>
      <c r="BB227" s="1"/>
      <c r="BC227" t="s">
        <v>508</v>
      </c>
      <c r="BD227" s="1"/>
    </row>
    <row r="228" spans="1:56" ht="15">
      <c r="A228" s="6"/>
      <c r="B228" s="17"/>
      <c r="C228" s="9"/>
      <c r="D228" s="9"/>
      <c r="E228" s="49"/>
      <c r="F228" s="6"/>
      <c r="G228" s="6"/>
      <c r="H228" s="9"/>
      <c r="I228" s="9"/>
      <c r="J228" s="6"/>
      <c r="K228" s="6"/>
      <c r="L228" s="6"/>
      <c r="M228" s="12"/>
      <c r="N228" s="8"/>
      <c r="O228" s="18"/>
      <c r="P228" s="52"/>
      <c r="Q228" s="13"/>
      <c r="R228" s="14"/>
      <c r="T228" s="13"/>
      <c r="U228" s="13"/>
      <c r="V228" s="13"/>
      <c r="W228" s="14"/>
      <c r="BB228" s="1"/>
      <c r="BC228" t="s">
        <v>509</v>
      </c>
      <c r="BD228" s="1"/>
    </row>
    <row r="229" spans="1:56" ht="15">
      <c r="A229" s="6"/>
      <c r="B229" s="38"/>
      <c r="H229"/>
      <c r="I229"/>
      <c r="O229" s="4"/>
      <c r="W229" s="14"/>
      <c r="BB229" s="1"/>
      <c r="BC229" t="s">
        <v>510</v>
      </c>
      <c r="BD229" s="1"/>
    </row>
    <row r="230" spans="1:56" ht="15">
      <c r="A230" s="6"/>
      <c r="B230" s="38"/>
      <c r="H230"/>
      <c r="I230"/>
      <c r="O230" s="4"/>
      <c r="W230" s="14"/>
      <c r="BB230" s="1"/>
      <c r="BC230" t="s">
        <v>511</v>
      </c>
      <c r="BD230" s="1"/>
    </row>
    <row r="231" spans="1:56" ht="15">
      <c r="A231" s="6"/>
      <c r="B231" s="17"/>
      <c r="C231" s="11"/>
      <c r="D231" s="11"/>
      <c r="E231" s="49"/>
      <c r="F231" s="6"/>
      <c r="G231" s="6"/>
      <c r="H231" s="9"/>
      <c r="I231" s="9"/>
      <c r="J231" s="6"/>
      <c r="K231" s="6"/>
      <c r="L231" s="6"/>
      <c r="M231" s="12"/>
      <c r="O231" s="18"/>
      <c r="P231" s="52"/>
      <c r="Q231" s="13"/>
      <c r="R231" s="14"/>
      <c r="S231" s="63"/>
      <c r="T231" s="13"/>
      <c r="U231" s="13"/>
      <c r="V231" s="13"/>
      <c r="W231" s="14"/>
      <c r="BB231" s="1"/>
      <c r="BC231" t="s">
        <v>512</v>
      </c>
      <c r="BD231" s="1"/>
    </row>
    <row r="232" spans="1:56" ht="15">
      <c r="A232" s="6"/>
      <c r="B232" s="17"/>
      <c r="C232" s="11"/>
      <c r="D232" s="11"/>
      <c r="E232" s="49"/>
      <c r="F232" s="6"/>
      <c r="G232" s="6"/>
      <c r="H232" s="9"/>
      <c r="I232" s="9"/>
      <c r="J232" s="6"/>
      <c r="K232" s="6"/>
      <c r="L232" s="6"/>
      <c r="M232" s="12"/>
      <c r="O232" s="18"/>
      <c r="P232" s="52"/>
      <c r="Q232" s="13"/>
      <c r="R232" s="14"/>
      <c r="S232" s="61"/>
      <c r="T232" s="13"/>
      <c r="U232" s="13"/>
      <c r="V232" s="13"/>
      <c r="W232" s="14"/>
      <c r="BB232" s="1"/>
      <c r="BC232" t="s">
        <v>513</v>
      </c>
      <c r="BD232" s="1"/>
    </row>
    <row r="233" spans="1:56" ht="15">
      <c r="A233" s="6"/>
      <c r="B233" s="17"/>
      <c r="C233" s="11"/>
      <c r="D233" s="11"/>
      <c r="E233" s="49"/>
      <c r="F233" s="6"/>
      <c r="G233" s="6"/>
      <c r="H233" s="9"/>
      <c r="I233" s="9"/>
      <c r="J233" s="6"/>
      <c r="K233" s="6"/>
      <c r="L233" s="6"/>
      <c r="M233" s="12"/>
      <c r="O233" s="18"/>
      <c r="P233" s="52"/>
      <c r="Q233" s="13"/>
      <c r="R233" s="14"/>
      <c r="S233" s="61"/>
      <c r="T233" s="13"/>
      <c r="U233" s="13"/>
      <c r="V233" s="13"/>
      <c r="W233" s="14"/>
      <c r="BB233" s="1"/>
      <c r="BC233" t="s">
        <v>514</v>
      </c>
      <c r="BD233" s="1"/>
    </row>
    <row r="234" spans="1:56" ht="15">
      <c r="A234" s="6"/>
      <c r="B234" s="17"/>
      <c r="C234" s="11"/>
      <c r="D234" s="11"/>
      <c r="E234" s="49"/>
      <c r="F234" s="6"/>
      <c r="G234" s="6"/>
      <c r="H234" s="9"/>
      <c r="I234" s="9"/>
      <c r="J234" s="6"/>
      <c r="K234" s="6"/>
      <c r="L234" s="6"/>
      <c r="M234" s="12"/>
      <c r="O234" s="18"/>
      <c r="P234" s="52"/>
      <c r="Q234" s="13"/>
      <c r="R234" s="14"/>
      <c r="S234" s="13"/>
      <c r="T234" s="13"/>
      <c r="U234" s="13"/>
      <c r="V234" s="13"/>
      <c r="W234" s="14"/>
      <c r="BB234" s="1"/>
      <c r="BC234" t="s">
        <v>515</v>
      </c>
      <c r="BD234" s="1"/>
    </row>
    <row r="235" spans="1:56" ht="15">
      <c r="A235" s="6"/>
      <c r="B235" s="17"/>
      <c r="C235" s="11"/>
      <c r="D235" s="11"/>
      <c r="E235" s="49"/>
      <c r="F235" s="6"/>
      <c r="G235" s="6"/>
      <c r="H235" s="9"/>
      <c r="I235" s="9"/>
      <c r="J235" s="6"/>
      <c r="K235" s="6"/>
      <c r="L235" s="6"/>
      <c r="M235" s="12"/>
      <c r="O235" s="18"/>
      <c r="P235" s="52"/>
      <c r="Q235" s="13"/>
      <c r="R235" s="14"/>
      <c r="S235" s="13"/>
      <c r="T235" s="13"/>
      <c r="U235" s="13"/>
      <c r="V235" s="13"/>
      <c r="W235" s="14"/>
      <c r="BB235" s="1"/>
      <c r="BC235" t="s">
        <v>516</v>
      </c>
      <c r="BD235" s="1"/>
    </row>
    <row r="236" spans="1:56" ht="15">
      <c r="A236" s="6"/>
      <c r="B236" s="17"/>
      <c r="C236" s="11"/>
      <c r="D236" s="11"/>
      <c r="E236" s="49"/>
      <c r="F236" s="6"/>
      <c r="G236" s="6"/>
      <c r="H236" s="9"/>
      <c r="I236" s="9"/>
      <c r="J236" s="6"/>
      <c r="K236" s="6"/>
      <c r="L236" s="6"/>
      <c r="M236" s="12"/>
      <c r="O236" s="18"/>
      <c r="P236" s="52"/>
      <c r="Q236" s="13"/>
      <c r="R236" s="14"/>
      <c r="S236" s="13"/>
      <c r="T236" s="13"/>
      <c r="U236" s="13"/>
      <c r="V236" s="13"/>
      <c r="W236" s="14"/>
      <c r="BB236" s="1"/>
      <c r="BC236" t="s">
        <v>517</v>
      </c>
      <c r="BD236" s="1"/>
    </row>
    <row r="237" spans="1:56" ht="15">
      <c r="A237" s="6"/>
      <c r="B237" s="47"/>
      <c r="C237" s="11"/>
      <c r="D237" s="11"/>
      <c r="E237" s="49"/>
      <c r="F237" s="6"/>
      <c r="G237" s="6"/>
      <c r="H237" s="9"/>
      <c r="I237" s="9"/>
      <c r="J237" s="6"/>
      <c r="K237" s="6"/>
      <c r="L237" s="6"/>
      <c r="M237" s="12"/>
      <c r="O237" s="18"/>
      <c r="P237" s="52"/>
      <c r="Q237" s="13"/>
      <c r="R237" s="14"/>
      <c r="S237" s="13"/>
      <c r="T237" s="13"/>
      <c r="U237" s="13"/>
      <c r="V237" s="13"/>
      <c r="W237" s="14"/>
      <c r="BB237" s="1"/>
      <c r="BC237" t="s">
        <v>518</v>
      </c>
      <c r="BD237" s="1"/>
    </row>
    <row r="238" spans="1:56" ht="15">
      <c r="A238" s="6"/>
      <c r="B238" s="17"/>
      <c r="C238" s="11"/>
      <c r="D238" s="11"/>
      <c r="E238" s="49"/>
      <c r="F238" s="6"/>
      <c r="G238" s="6"/>
      <c r="H238" s="9"/>
      <c r="I238" s="9"/>
      <c r="J238" s="6"/>
      <c r="K238" s="6"/>
      <c r="L238" s="6"/>
      <c r="M238" s="12"/>
      <c r="O238" s="18"/>
      <c r="P238" s="52"/>
      <c r="Q238" s="13"/>
      <c r="R238" s="14"/>
      <c r="S238" s="13"/>
      <c r="T238" s="13"/>
      <c r="U238" s="13"/>
      <c r="V238" s="13"/>
      <c r="W238" s="14"/>
      <c r="BB238" s="1"/>
      <c r="BC238" t="s">
        <v>519</v>
      </c>
      <c r="BD238" s="1"/>
    </row>
    <row r="239" spans="1:56" ht="15">
      <c r="A239" s="6"/>
      <c r="B239" s="17"/>
      <c r="C239" s="11"/>
      <c r="D239" s="11"/>
      <c r="E239" s="49"/>
      <c r="F239" s="6"/>
      <c r="G239" s="6"/>
      <c r="H239" s="9"/>
      <c r="I239" s="9"/>
      <c r="J239" s="6"/>
      <c r="K239" s="6"/>
      <c r="L239" s="6"/>
      <c r="M239" s="12"/>
      <c r="O239" s="18"/>
      <c r="P239" s="52"/>
      <c r="Q239" s="13"/>
      <c r="R239" s="14"/>
      <c r="S239" s="13"/>
      <c r="T239" s="13"/>
      <c r="U239" s="13"/>
      <c r="V239" s="13"/>
      <c r="W239" s="14"/>
      <c r="BB239" s="1"/>
      <c r="BC239" t="s">
        <v>520</v>
      </c>
      <c r="BD239" s="1"/>
    </row>
    <row r="240" spans="1:56" ht="15">
      <c r="A240" s="6"/>
      <c r="B240" s="17"/>
      <c r="C240" s="11"/>
      <c r="D240" s="11"/>
      <c r="E240" s="49"/>
      <c r="F240" s="6"/>
      <c r="G240" s="6"/>
      <c r="H240" s="9"/>
      <c r="I240" s="9"/>
      <c r="J240" s="6"/>
      <c r="K240" s="6"/>
      <c r="L240" s="6"/>
      <c r="M240" s="12"/>
      <c r="O240" s="18"/>
      <c r="P240" s="52"/>
      <c r="Q240" s="13"/>
      <c r="R240" s="14"/>
      <c r="S240" s="13"/>
      <c r="T240" s="13"/>
      <c r="U240" s="13"/>
      <c r="V240" s="13"/>
      <c r="W240" s="14"/>
      <c r="BB240" s="1"/>
      <c r="BC240" t="s">
        <v>521</v>
      </c>
      <c r="BD240" s="1"/>
    </row>
    <row r="241" spans="1:56" ht="15">
      <c r="A241" s="6"/>
      <c r="B241" s="17"/>
      <c r="C241" s="11"/>
      <c r="D241" s="11"/>
      <c r="E241" s="49"/>
      <c r="F241" s="6"/>
      <c r="G241" s="6"/>
      <c r="H241" s="9"/>
      <c r="I241" s="9"/>
      <c r="J241" s="6"/>
      <c r="K241" s="6"/>
      <c r="L241" s="6"/>
      <c r="M241" s="12"/>
      <c r="O241" s="18"/>
      <c r="P241" s="52"/>
      <c r="Q241" s="13"/>
      <c r="R241" s="14"/>
      <c r="S241" s="61"/>
      <c r="T241" s="13"/>
      <c r="U241" s="13"/>
      <c r="V241" s="13"/>
      <c r="W241" s="14"/>
      <c r="BB241" s="1"/>
      <c r="BC241" t="s">
        <v>522</v>
      </c>
      <c r="BD241" s="1"/>
    </row>
    <row r="242" spans="1:56" ht="15">
      <c r="A242" s="6"/>
      <c r="B242" s="17"/>
      <c r="C242" s="11"/>
      <c r="D242" s="11"/>
      <c r="E242" s="49"/>
      <c r="F242" s="6"/>
      <c r="G242" s="6"/>
      <c r="H242" s="9"/>
      <c r="I242" s="9"/>
      <c r="J242" s="6"/>
      <c r="K242" s="6"/>
      <c r="L242" s="6"/>
      <c r="M242" s="12"/>
      <c r="O242" s="18"/>
      <c r="P242" s="52"/>
      <c r="Q242" s="13"/>
      <c r="R242" s="14"/>
      <c r="S242" s="13"/>
      <c r="T242" s="13"/>
      <c r="U242" s="13"/>
      <c r="V242" s="13"/>
      <c r="W242" s="14"/>
      <c r="BB242" s="1"/>
      <c r="BC242" t="s">
        <v>525</v>
      </c>
      <c r="BD242" s="1"/>
    </row>
    <row r="243" spans="1:56" ht="15">
      <c r="A243" s="6"/>
      <c r="B243" s="47"/>
      <c r="C243" s="11"/>
      <c r="D243" s="11"/>
      <c r="E243" s="49"/>
      <c r="F243" s="6"/>
      <c r="G243" s="6"/>
      <c r="H243" s="9"/>
      <c r="I243" s="9"/>
      <c r="J243" s="6"/>
      <c r="K243" s="6"/>
      <c r="L243" s="6"/>
      <c r="M243" s="12"/>
      <c r="O243" s="18"/>
      <c r="P243" s="52"/>
      <c r="Q243" s="13"/>
      <c r="R243" s="14"/>
      <c r="S243" s="13"/>
      <c r="T243" s="13"/>
      <c r="U243" s="13"/>
      <c r="V243" s="13"/>
      <c r="W243" s="14"/>
      <c r="BB243" s="1"/>
      <c r="BC243" t="s">
        <v>526</v>
      </c>
      <c r="BD243" s="1"/>
    </row>
    <row r="244" spans="1:56" ht="15">
      <c r="A244" s="6"/>
      <c r="B244" s="47"/>
      <c r="C244" s="11"/>
      <c r="D244" s="11"/>
      <c r="E244" s="49"/>
      <c r="F244" s="6"/>
      <c r="G244" s="6"/>
      <c r="H244" s="9"/>
      <c r="I244" s="9"/>
      <c r="J244" s="6"/>
      <c r="K244" s="6"/>
      <c r="L244" s="6"/>
      <c r="M244" s="12"/>
      <c r="O244" s="18"/>
      <c r="P244" s="52"/>
      <c r="Q244" s="13"/>
      <c r="R244" s="14"/>
      <c r="S244" s="13"/>
      <c r="T244" s="13"/>
      <c r="U244" s="13"/>
      <c r="V244" s="13"/>
      <c r="W244" s="14"/>
      <c r="BB244" s="1"/>
      <c r="BC244" t="s">
        <v>527</v>
      </c>
      <c r="BD244" s="1"/>
    </row>
    <row r="245" spans="1:56" ht="15">
      <c r="A245" s="6"/>
      <c r="B245" s="17"/>
      <c r="C245" s="11"/>
      <c r="D245" s="11"/>
      <c r="E245" s="49"/>
      <c r="F245" s="6"/>
      <c r="G245" s="6"/>
      <c r="H245" s="9"/>
      <c r="I245" s="9"/>
      <c r="J245" s="6"/>
      <c r="K245" s="6"/>
      <c r="L245" s="6"/>
      <c r="M245" s="12"/>
      <c r="O245" s="18"/>
      <c r="P245" s="52"/>
      <c r="Q245" s="13"/>
      <c r="R245" s="14"/>
      <c r="S245" s="13"/>
      <c r="T245" s="13"/>
      <c r="U245" s="13"/>
      <c r="V245" s="13"/>
      <c r="W245" s="14"/>
      <c r="BB245" s="1"/>
      <c r="BC245" t="s">
        <v>528</v>
      </c>
      <c r="BD245" s="1"/>
    </row>
    <row r="246" spans="1:56" ht="15">
      <c r="A246" s="6"/>
      <c r="B246" s="17"/>
      <c r="C246" s="9"/>
      <c r="D246" s="9"/>
      <c r="E246" s="49"/>
      <c r="F246" s="6"/>
      <c r="G246" s="6"/>
      <c r="H246" s="9"/>
      <c r="I246" s="9"/>
      <c r="J246" s="6"/>
      <c r="K246" s="6"/>
      <c r="L246" s="6"/>
      <c r="M246" s="12"/>
      <c r="O246" s="18"/>
      <c r="P246" s="52"/>
      <c r="Q246" s="13"/>
      <c r="R246" s="14"/>
      <c r="S246" s="13"/>
      <c r="T246" s="13"/>
      <c r="U246" s="13"/>
      <c r="V246" s="13"/>
      <c r="W246" s="14"/>
      <c r="BB246" s="1"/>
      <c r="BC246" t="s">
        <v>529</v>
      </c>
      <c r="BD246" s="1"/>
    </row>
    <row r="247" spans="1:56" ht="15">
      <c r="A247" s="6"/>
      <c r="B247" s="17"/>
      <c r="C247" s="9"/>
      <c r="D247" s="9"/>
      <c r="E247" s="49"/>
      <c r="F247" s="6"/>
      <c r="G247" s="6"/>
      <c r="H247" s="9"/>
      <c r="I247" s="9"/>
      <c r="J247" s="6"/>
      <c r="K247" s="6"/>
      <c r="L247" s="6"/>
      <c r="M247" s="12"/>
      <c r="O247" s="18"/>
      <c r="P247" s="52"/>
      <c r="Q247" s="13"/>
      <c r="R247" s="14"/>
      <c r="S247" s="61"/>
      <c r="T247" s="13"/>
      <c r="U247" s="13"/>
      <c r="V247" s="13"/>
      <c r="W247" s="14"/>
      <c r="BB247" s="1"/>
      <c r="BC247" t="s">
        <v>530</v>
      </c>
      <c r="BD247" s="1"/>
    </row>
    <row r="248" spans="1:56" ht="15">
      <c r="A248" s="6"/>
      <c r="B248" s="17"/>
      <c r="C248" s="9"/>
      <c r="D248" s="9"/>
      <c r="E248" s="49"/>
      <c r="F248" s="6"/>
      <c r="G248" s="6"/>
      <c r="H248" s="9"/>
      <c r="I248" s="9"/>
      <c r="J248" s="6"/>
      <c r="K248" s="6"/>
      <c r="L248" s="6"/>
      <c r="M248" s="12"/>
      <c r="O248" s="18"/>
      <c r="P248" s="52"/>
      <c r="Q248" s="13"/>
      <c r="R248" s="14"/>
      <c r="S248" s="13"/>
      <c r="T248" s="13"/>
      <c r="U248" s="13"/>
      <c r="V248" s="13"/>
      <c r="W248" s="14"/>
      <c r="BB248" s="1"/>
      <c r="BC248" t="s">
        <v>531</v>
      </c>
      <c r="BD248" s="1"/>
    </row>
    <row r="249" spans="1:56" ht="15">
      <c r="A249" s="6"/>
      <c r="B249" s="17"/>
      <c r="C249" s="9"/>
      <c r="D249" s="9"/>
      <c r="E249" s="49"/>
      <c r="F249" s="6"/>
      <c r="G249" s="6"/>
      <c r="H249" s="9"/>
      <c r="I249" s="9"/>
      <c r="J249" s="6"/>
      <c r="K249" s="6"/>
      <c r="L249" s="6"/>
      <c r="M249" s="12"/>
      <c r="N249" s="6"/>
      <c r="O249" s="18"/>
      <c r="P249" s="52"/>
      <c r="Q249" s="13"/>
      <c r="R249" s="14"/>
      <c r="T249" s="13"/>
      <c r="U249" s="13"/>
      <c r="V249" s="13"/>
      <c r="W249" s="14"/>
      <c r="BB249" s="1"/>
      <c r="BC249" t="s">
        <v>532</v>
      </c>
      <c r="BD249" s="1"/>
    </row>
    <row r="250" spans="1:56" s="36" customFormat="1" ht="15">
      <c r="A250" s="6"/>
      <c r="B250" s="47"/>
      <c r="C250" s="11"/>
      <c r="D250" s="11"/>
      <c r="E250" s="49"/>
      <c r="F250" s="6"/>
      <c r="G250" s="6"/>
      <c r="H250" s="9"/>
      <c r="I250" s="9"/>
      <c r="J250" s="6"/>
      <c r="K250" s="6"/>
      <c r="L250" s="6"/>
      <c r="M250" s="12"/>
      <c r="N250" s="4"/>
      <c r="O250" s="18"/>
      <c r="P250" s="52"/>
      <c r="Q250" s="13"/>
      <c r="R250" s="14"/>
      <c r="S250" s="61"/>
      <c r="T250" s="13"/>
      <c r="U250" s="13"/>
      <c r="V250" s="13"/>
      <c r="W250" s="14"/>
      <c r="BB250" s="37"/>
      <c r="BC250" s="36" t="s">
        <v>533</v>
      </c>
      <c r="BD250" s="37"/>
    </row>
    <row r="251" spans="1:56" ht="15">
      <c r="A251" s="6"/>
      <c r="B251" s="17"/>
      <c r="C251" s="11"/>
      <c r="D251" s="11"/>
      <c r="E251" s="49"/>
      <c r="F251" s="6"/>
      <c r="G251" s="6"/>
      <c r="H251" s="9"/>
      <c r="I251" s="9"/>
      <c r="J251" s="6"/>
      <c r="K251" s="6"/>
      <c r="L251" s="6"/>
      <c r="M251" s="12"/>
      <c r="O251" s="18"/>
      <c r="P251" s="52"/>
      <c r="Q251" s="13"/>
      <c r="R251" s="14"/>
      <c r="S251" s="61"/>
      <c r="T251" s="13"/>
      <c r="U251" s="13"/>
      <c r="V251" s="13"/>
      <c r="W251" s="14"/>
      <c r="BB251" s="1"/>
      <c r="BC251" t="s">
        <v>534</v>
      </c>
      <c r="BD251" s="1"/>
    </row>
    <row r="252" spans="1:56" ht="15">
      <c r="A252" s="6"/>
      <c r="B252" s="47"/>
      <c r="C252" s="11"/>
      <c r="D252" s="11"/>
      <c r="E252" s="49"/>
      <c r="F252" s="6"/>
      <c r="G252" s="6"/>
      <c r="H252" s="9"/>
      <c r="I252" s="9"/>
      <c r="J252" s="6"/>
      <c r="K252" s="6"/>
      <c r="L252" s="6"/>
      <c r="M252" s="12"/>
      <c r="O252" s="18"/>
      <c r="P252" s="52"/>
      <c r="Q252" s="13"/>
      <c r="R252" s="14"/>
      <c r="S252" s="61"/>
      <c r="T252" s="13"/>
      <c r="U252" s="13"/>
      <c r="V252" s="13"/>
      <c r="W252" s="14"/>
      <c r="BB252" s="1"/>
      <c r="BC252" t="s">
        <v>535</v>
      </c>
      <c r="BD252" s="1"/>
    </row>
    <row r="253" spans="1:56" ht="15">
      <c r="A253" s="6"/>
      <c r="B253" s="17"/>
      <c r="C253" s="11"/>
      <c r="D253" s="11"/>
      <c r="E253" s="49"/>
      <c r="F253" s="6"/>
      <c r="G253" s="6"/>
      <c r="H253" s="9"/>
      <c r="I253" s="9"/>
      <c r="J253" s="6"/>
      <c r="K253" s="6"/>
      <c r="L253" s="6"/>
      <c r="M253" s="12"/>
      <c r="O253" s="18"/>
      <c r="P253" s="52"/>
      <c r="Q253" s="13"/>
      <c r="R253" s="14"/>
      <c r="S253" s="63"/>
      <c r="T253" s="13"/>
      <c r="U253" s="13"/>
      <c r="V253" s="13"/>
      <c r="W253" s="14"/>
      <c r="BB253" s="1"/>
      <c r="BC253" t="s">
        <v>536</v>
      </c>
      <c r="BD253" s="1"/>
    </row>
    <row r="254" spans="1:56" ht="15">
      <c r="A254" s="6"/>
      <c r="B254" s="17"/>
      <c r="C254" s="11"/>
      <c r="D254" s="11"/>
      <c r="E254" s="49"/>
      <c r="F254" s="6"/>
      <c r="G254" s="6"/>
      <c r="H254" s="9"/>
      <c r="I254" s="9"/>
      <c r="J254" s="6"/>
      <c r="K254" s="6"/>
      <c r="L254" s="6"/>
      <c r="M254" s="12"/>
      <c r="O254" s="18"/>
      <c r="P254" s="52"/>
      <c r="Q254" s="13"/>
      <c r="R254" s="14"/>
      <c r="S254" s="63"/>
      <c r="T254" s="13"/>
      <c r="U254" s="13"/>
      <c r="V254" s="13"/>
      <c r="W254" s="14"/>
      <c r="BB254" s="1"/>
      <c r="BC254" t="s">
        <v>537</v>
      </c>
      <c r="BD254" s="1"/>
    </row>
    <row r="255" spans="1:56" s="36" customFormat="1" ht="15">
      <c r="A255" s="6"/>
      <c r="B255" s="17"/>
      <c r="C255" s="11"/>
      <c r="D255" s="11"/>
      <c r="E255" s="49"/>
      <c r="F255" s="6"/>
      <c r="G255" s="6"/>
      <c r="H255" s="9"/>
      <c r="I255" s="9"/>
      <c r="J255" s="6"/>
      <c r="K255" s="6"/>
      <c r="L255" s="6"/>
      <c r="M255" s="12"/>
      <c r="N255" s="4"/>
      <c r="O255" s="18"/>
      <c r="P255" s="52"/>
      <c r="Q255" s="13"/>
      <c r="R255" s="14"/>
      <c r="S255" s="63"/>
      <c r="T255" s="13"/>
      <c r="U255" s="13"/>
      <c r="V255" s="13"/>
      <c r="W255" s="14"/>
      <c r="BB255" s="37"/>
      <c r="BC255" s="36" t="s">
        <v>538</v>
      </c>
      <c r="BD255" s="37"/>
    </row>
    <row r="256" spans="1:56" s="36" customFormat="1" ht="15">
      <c r="A256" s="6"/>
      <c r="B256" s="17"/>
      <c r="C256" s="11"/>
      <c r="D256" s="11"/>
      <c r="E256" s="49"/>
      <c r="F256" s="6"/>
      <c r="G256" s="6"/>
      <c r="H256" s="9"/>
      <c r="I256" s="9"/>
      <c r="J256" s="6"/>
      <c r="K256" s="6"/>
      <c r="L256" s="6"/>
      <c r="M256" s="12"/>
      <c r="N256" s="4"/>
      <c r="O256" s="18"/>
      <c r="P256" s="52"/>
      <c r="Q256" s="13"/>
      <c r="R256" s="14"/>
      <c r="S256" s="61"/>
      <c r="T256" s="13"/>
      <c r="U256" s="13"/>
      <c r="V256" s="13"/>
      <c r="W256" s="14"/>
      <c r="BB256" s="37"/>
      <c r="BC256" s="36" t="s">
        <v>539</v>
      </c>
      <c r="BD256" s="37"/>
    </row>
    <row r="257" spans="1:56" ht="15">
      <c r="A257" s="6"/>
      <c r="B257" s="47"/>
      <c r="C257" s="11"/>
      <c r="D257" s="11"/>
      <c r="E257" s="49"/>
      <c r="F257" s="6"/>
      <c r="G257" s="6"/>
      <c r="H257" s="9"/>
      <c r="I257" s="9"/>
      <c r="J257" s="6"/>
      <c r="K257" s="6"/>
      <c r="L257" s="6"/>
      <c r="M257" s="12"/>
      <c r="O257" s="18"/>
      <c r="P257" s="52"/>
      <c r="Q257" s="13"/>
      <c r="R257" s="14"/>
      <c r="S257" s="13"/>
      <c r="T257" s="13"/>
      <c r="U257" s="13"/>
      <c r="V257" s="13"/>
      <c r="W257" s="14"/>
      <c r="BB257" s="1"/>
      <c r="BC257" t="s">
        <v>540</v>
      </c>
      <c r="BD257" s="1"/>
    </row>
    <row r="258" spans="1:56" ht="15">
      <c r="A258" s="6"/>
      <c r="B258" s="17"/>
      <c r="C258" s="11"/>
      <c r="D258" s="11"/>
      <c r="E258" s="49"/>
      <c r="F258" s="6"/>
      <c r="G258" s="6"/>
      <c r="H258" s="9"/>
      <c r="I258" s="9"/>
      <c r="J258" s="6"/>
      <c r="K258" s="6"/>
      <c r="L258" s="6"/>
      <c r="M258" s="12"/>
      <c r="O258" s="18"/>
      <c r="P258" s="52"/>
      <c r="Q258" s="13"/>
      <c r="R258" s="14"/>
      <c r="S258" s="13"/>
      <c r="T258" s="13"/>
      <c r="U258" s="13"/>
      <c r="V258" s="13"/>
      <c r="W258" s="14"/>
      <c r="BB258" s="1"/>
      <c r="BC258" t="s">
        <v>541</v>
      </c>
      <c r="BD258" s="1"/>
    </row>
    <row r="259" spans="1:56" ht="15">
      <c r="A259" s="6"/>
      <c r="B259" s="17"/>
      <c r="C259" s="11"/>
      <c r="D259" s="11"/>
      <c r="E259" s="49"/>
      <c r="F259" s="6"/>
      <c r="G259" s="6"/>
      <c r="H259" s="9"/>
      <c r="I259" s="9"/>
      <c r="J259" s="6"/>
      <c r="K259" s="6"/>
      <c r="L259" s="6"/>
      <c r="M259" s="12"/>
      <c r="O259" s="18"/>
      <c r="P259" s="52"/>
      <c r="Q259" s="13"/>
      <c r="R259" s="14"/>
      <c r="S259" s="13"/>
      <c r="T259" s="13"/>
      <c r="U259" s="13"/>
      <c r="V259" s="13"/>
      <c r="W259" s="14"/>
      <c r="BB259" s="1"/>
      <c r="BC259" t="s">
        <v>542</v>
      </c>
      <c r="BD259" s="1"/>
    </row>
    <row r="260" spans="1:56" ht="15">
      <c r="A260" s="6"/>
      <c r="B260" s="17"/>
      <c r="C260" s="11"/>
      <c r="D260" s="11"/>
      <c r="E260" s="49"/>
      <c r="F260" s="6"/>
      <c r="G260" s="6"/>
      <c r="H260" s="9"/>
      <c r="I260" s="9"/>
      <c r="J260" s="6"/>
      <c r="K260" s="6"/>
      <c r="L260" s="6"/>
      <c r="M260" s="12"/>
      <c r="O260" s="18"/>
      <c r="P260" s="52"/>
      <c r="Q260" s="13"/>
      <c r="R260" s="14"/>
      <c r="S260" s="13"/>
      <c r="T260" s="13"/>
      <c r="U260" s="13"/>
      <c r="V260" s="13"/>
      <c r="W260" s="14"/>
      <c r="BB260" s="1"/>
      <c r="BC260" t="s">
        <v>543</v>
      </c>
      <c r="BD260" s="1"/>
    </row>
    <row r="261" spans="1:56" ht="15">
      <c r="A261" s="6"/>
      <c r="B261" s="17"/>
      <c r="C261" s="11"/>
      <c r="D261" s="11"/>
      <c r="E261" s="49"/>
      <c r="F261" s="6"/>
      <c r="G261" s="6"/>
      <c r="H261" s="9"/>
      <c r="I261" s="9"/>
      <c r="J261" s="6"/>
      <c r="K261" s="6"/>
      <c r="L261" s="6"/>
      <c r="M261" s="12"/>
      <c r="O261" s="18"/>
      <c r="P261" s="52"/>
      <c r="Q261" s="13"/>
      <c r="R261" s="14"/>
      <c r="S261" s="13"/>
      <c r="T261" s="13"/>
      <c r="U261" s="13"/>
      <c r="V261" s="13"/>
      <c r="W261" s="14"/>
      <c r="BB261" s="1"/>
      <c r="BC261" t="s">
        <v>544</v>
      </c>
      <c r="BD261" s="1"/>
    </row>
    <row r="262" spans="1:56" ht="15">
      <c r="A262" s="6"/>
      <c r="B262" s="17"/>
      <c r="C262" s="11"/>
      <c r="D262" s="11"/>
      <c r="E262" s="49"/>
      <c r="F262" s="6"/>
      <c r="G262" s="6"/>
      <c r="H262" s="9"/>
      <c r="I262" s="9"/>
      <c r="J262" s="6"/>
      <c r="K262" s="6"/>
      <c r="L262" s="6"/>
      <c r="M262" s="12"/>
      <c r="O262" s="18"/>
      <c r="P262" s="52"/>
      <c r="Q262" s="13"/>
      <c r="R262" s="14"/>
      <c r="S262" s="13"/>
      <c r="T262" s="13"/>
      <c r="U262" s="13"/>
      <c r="V262" s="13"/>
      <c r="W262" s="14"/>
      <c r="BB262" s="1"/>
      <c r="BC262" t="s">
        <v>545</v>
      </c>
      <c r="BD262" s="1"/>
    </row>
    <row r="263" spans="1:56" ht="15">
      <c r="A263" s="6"/>
      <c r="B263" s="17"/>
      <c r="C263" s="11"/>
      <c r="D263" s="11"/>
      <c r="E263" s="49"/>
      <c r="F263" s="6"/>
      <c r="G263" s="6"/>
      <c r="H263" s="9"/>
      <c r="I263" s="9"/>
      <c r="J263" s="6"/>
      <c r="K263" s="6"/>
      <c r="L263" s="6"/>
      <c r="M263" s="12"/>
      <c r="O263" s="18"/>
      <c r="P263" s="52"/>
      <c r="Q263" s="13"/>
      <c r="R263" s="14"/>
      <c r="S263" s="13"/>
      <c r="T263" s="13"/>
      <c r="U263" s="13"/>
      <c r="V263" s="13"/>
      <c r="W263" s="14"/>
      <c r="BB263" s="1"/>
      <c r="BC263" t="s">
        <v>546</v>
      </c>
      <c r="BD263" s="1"/>
    </row>
    <row r="264" spans="1:56" ht="15">
      <c r="A264" s="6"/>
      <c r="B264" s="17"/>
      <c r="C264" s="11"/>
      <c r="D264" s="11"/>
      <c r="E264" s="49"/>
      <c r="F264" s="6"/>
      <c r="G264" s="6"/>
      <c r="H264" s="9"/>
      <c r="I264" s="9"/>
      <c r="J264" s="6"/>
      <c r="K264" s="6"/>
      <c r="L264" s="6"/>
      <c r="M264" s="12"/>
      <c r="O264" s="18"/>
      <c r="P264" s="52"/>
      <c r="Q264" s="13"/>
      <c r="R264" s="14"/>
      <c r="S264" s="13"/>
      <c r="T264" s="13"/>
      <c r="U264" s="13"/>
      <c r="V264" s="13"/>
      <c r="W264" s="14"/>
      <c r="BB264" s="1"/>
      <c r="BC264" t="s">
        <v>547</v>
      </c>
      <c r="BD264" s="1"/>
    </row>
    <row r="265" spans="1:56" ht="15">
      <c r="A265" s="6"/>
      <c r="B265" s="17"/>
      <c r="C265" s="11"/>
      <c r="D265" s="11"/>
      <c r="E265" s="49"/>
      <c r="F265" s="6"/>
      <c r="G265" s="6"/>
      <c r="H265" s="9"/>
      <c r="I265" s="9"/>
      <c r="J265" s="6"/>
      <c r="K265" s="6"/>
      <c r="L265" s="6"/>
      <c r="M265" s="12"/>
      <c r="O265" s="18"/>
      <c r="P265" s="52"/>
      <c r="Q265" s="13"/>
      <c r="R265" s="14"/>
      <c r="S265" s="13"/>
      <c r="T265" s="13"/>
      <c r="U265" s="13"/>
      <c r="V265" s="13"/>
      <c r="W265" s="14"/>
      <c r="BB265" s="1"/>
      <c r="BC265" t="s">
        <v>548</v>
      </c>
      <c r="BD265" s="1"/>
    </row>
    <row r="266" spans="1:56" ht="15">
      <c r="A266" s="6"/>
      <c r="B266" s="17"/>
      <c r="C266" s="11"/>
      <c r="D266" s="11"/>
      <c r="E266" s="49"/>
      <c r="F266" s="6"/>
      <c r="G266" s="6"/>
      <c r="H266" s="9"/>
      <c r="I266" s="9"/>
      <c r="J266" s="6"/>
      <c r="K266" s="6"/>
      <c r="L266" s="6"/>
      <c r="M266" s="12"/>
      <c r="O266" s="18"/>
      <c r="P266" s="52"/>
      <c r="Q266" s="13"/>
      <c r="R266" s="14"/>
      <c r="S266" s="13"/>
      <c r="T266" s="13"/>
      <c r="U266" s="13"/>
      <c r="V266" s="13"/>
      <c r="W266" s="14"/>
      <c r="BB266" s="1"/>
      <c r="BC266" t="s">
        <v>549</v>
      </c>
      <c r="BD266" s="1"/>
    </row>
    <row r="267" spans="1:56" ht="15">
      <c r="A267" s="6"/>
      <c r="B267" s="17"/>
      <c r="C267" s="11"/>
      <c r="D267" s="11"/>
      <c r="E267" s="49"/>
      <c r="F267" s="6"/>
      <c r="G267" s="6"/>
      <c r="H267" s="9"/>
      <c r="I267" s="9"/>
      <c r="J267" s="6"/>
      <c r="K267" s="6"/>
      <c r="L267" s="6"/>
      <c r="M267" s="12"/>
      <c r="O267" s="18"/>
      <c r="P267" s="52"/>
      <c r="Q267" s="13"/>
      <c r="R267" s="14"/>
      <c r="S267" s="13"/>
      <c r="T267" s="13"/>
      <c r="U267" s="13"/>
      <c r="V267" s="13"/>
      <c r="W267" s="14"/>
      <c r="BB267" s="1"/>
      <c r="BC267" t="s">
        <v>550</v>
      </c>
      <c r="BD267" s="1"/>
    </row>
    <row r="268" spans="1:56" s="44" customFormat="1" ht="15">
      <c r="A268" s="39"/>
      <c r="B268" s="40"/>
      <c r="C268" s="41"/>
      <c r="D268" s="41"/>
      <c r="E268" s="51"/>
      <c r="F268" s="39"/>
      <c r="G268" s="39"/>
      <c r="H268" s="41"/>
      <c r="I268" s="41"/>
      <c r="J268" s="39"/>
      <c r="K268" s="39"/>
      <c r="L268" s="39"/>
      <c r="M268" s="39"/>
      <c r="N268" s="46"/>
      <c r="O268" s="39"/>
      <c r="P268" s="56"/>
      <c r="Q268" s="42"/>
      <c r="R268" s="43"/>
      <c r="S268" s="42"/>
      <c r="T268" s="42"/>
      <c r="U268" s="42"/>
      <c r="V268" s="42"/>
      <c r="W268" s="14"/>
      <c r="BB268" s="45"/>
      <c r="BC268" s="44" t="s">
        <v>551</v>
      </c>
      <c r="BD268" s="45"/>
    </row>
    <row r="269" spans="1:56" ht="15">
      <c r="A269" s="6"/>
      <c r="B269" s="17"/>
      <c r="C269" s="11"/>
      <c r="D269" s="11"/>
      <c r="E269" s="49"/>
      <c r="F269" s="6"/>
      <c r="G269" s="6"/>
      <c r="H269" s="9"/>
      <c r="I269" s="9"/>
      <c r="J269" s="6"/>
      <c r="K269" s="6"/>
      <c r="L269" s="6"/>
      <c r="M269" s="12"/>
      <c r="O269" s="18"/>
      <c r="P269" s="52"/>
      <c r="Q269" s="13"/>
      <c r="R269" s="14"/>
      <c r="S269" s="61"/>
      <c r="V269" s="14"/>
      <c r="W269" s="14"/>
      <c r="BB269" s="1"/>
      <c r="BC269" t="s">
        <v>552</v>
      </c>
      <c r="BD269" s="1"/>
    </row>
    <row r="270" spans="1:56" ht="15">
      <c r="A270" s="6"/>
      <c r="B270" s="17"/>
      <c r="C270" s="11"/>
      <c r="D270" s="11"/>
      <c r="E270" s="49"/>
      <c r="F270" s="6"/>
      <c r="G270" s="6"/>
      <c r="H270" s="9"/>
      <c r="I270" s="9"/>
      <c r="J270" s="6"/>
      <c r="K270" s="6"/>
      <c r="L270" s="6"/>
      <c r="M270" s="12"/>
      <c r="N270" s="6"/>
      <c r="O270" s="18"/>
      <c r="P270" s="52"/>
      <c r="Q270" s="13"/>
      <c r="R270" s="14"/>
      <c r="S270" s="13"/>
      <c r="T270" s="13"/>
      <c r="U270" s="13"/>
      <c r="V270" s="13"/>
      <c r="W270" s="14"/>
      <c r="BB270" s="1"/>
      <c r="BC270" t="s">
        <v>553</v>
      </c>
      <c r="BD270" s="1"/>
    </row>
    <row r="271" spans="1:56" ht="15">
      <c r="A271" s="6"/>
      <c r="B271" s="17"/>
      <c r="C271" s="11"/>
      <c r="D271" s="11"/>
      <c r="E271" s="49"/>
      <c r="F271" s="6"/>
      <c r="G271" s="6"/>
      <c r="H271" s="9"/>
      <c r="I271" s="9"/>
      <c r="J271" s="6"/>
      <c r="K271" s="6"/>
      <c r="L271" s="6"/>
      <c r="M271" s="12"/>
      <c r="N271" s="6"/>
      <c r="O271" s="18"/>
      <c r="P271" s="52"/>
      <c r="Q271" s="13"/>
      <c r="R271" s="14"/>
      <c r="S271" s="13"/>
      <c r="T271" s="13"/>
      <c r="U271" s="13"/>
      <c r="V271" s="13"/>
      <c r="W271" s="14"/>
      <c r="BB271" s="1"/>
      <c r="BC271" t="s">
        <v>554</v>
      </c>
      <c r="BD271" s="1"/>
    </row>
    <row r="272" spans="1:56" ht="15">
      <c r="A272" s="6"/>
      <c r="B272" s="4"/>
      <c r="C272" s="9"/>
      <c r="D272" s="9"/>
      <c r="E272" s="49"/>
      <c r="F272" s="6"/>
      <c r="G272" s="6"/>
      <c r="O272" s="30"/>
      <c r="P272" s="54"/>
      <c r="Q272" s="14"/>
      <c r="R272" s="14"/>
      <c r="S272" s="61"/>
      <c r="V272" s="13"/>
      <c r="W272" s="14"/>
      <c r="BB272" s="1"/>
      <c r="BC272" t="s">
        <v>555</v>
      </c>
      <c r="BD272" s="1"/>
    </row>
    <row r="273" spans="1:56" s="44" customFormat="1" ht="15">
      <c r="A273" s="6"/>
      <c r="B273" s="40"/>
      <c r="C273" s="41"/>
      <c r="D273" s="41"/>
      <c r="E273" s="51"/>
      <c r="F273" s="39"/>
      <c r="G273" s="39"/>
      <c r="H273" s="41"/>
      <c r="I273" s="41"/>
      <c r="J273" s="39"/>
      <c r="K273" s="39"/>
      <c r="L273" s="39"/>
      <c r="M273" s="39"/>
      <c r="N273" s="6"/>
      <c r="O273" s="46"/>
      <c r="P273" s="57"/>
      <c r="S273" s="43"/>
      <c r="T273" s="43"/>
      <c r="U273" s="43"/>
      <c r="V273" s="42"/>
      <c r="W273" s="14"/>
      <c r="BB273" s="45"/>
      <c r="BC273" s="44" t="s">
        <v>556</v>
      </c>
      <c r="BD273" s="45"/>
    </row>
    <row r="274" spans="1:56" s="44" customFormat="1" ht="15">
      <c r="A274" s="6"/>
      <c r="B274" s="40"/>
      <c r="C274" s="41"/>
      <c r="D274" s="41"/>
      <c r="E274" s="51"/>
      <c r="F274" s="39"/>
      <c r="G274" s="39"/>
      <c r="H274" s="41"/>
      <c r="I274" s="41"/>
      <c r="J274" s="39"/>
      <c r="K274" s="39"/>
      <c r="L274" s="39"/>
      <c r="M274" s="39"/>
      <c r="N274" s="6"/>
      <c r="O274" s="46"/>
      <c r="P274" s="57"/>
      <c r="S274" s="43"/>
      <c r="T274" s="43"/>
      <c r="U274" s="43"/>
      <c r="V274" s="42"/>
      <c r="W274" s="14"/>
      <c r="BB274" s="45"/>
      <c r="BC274" s="44" t="s">
        <v>557</v>
      </c>
      <c r="BD274" s="45"/>
    </row>
    <row r="275" spans="1:56" ht="15">
      <c r="A275" s="6"/>
      <c r="B275" s="17"/>
      <c r="C275" s="11"/>
      <c r="D275" s="11"/>
      <c r="E275" s="49"/>
      <c r="F275" s="6"/>
      <c r="G275" s="6"/>
      <c r="H275" s="9"/>
      <c r="I275" s="9"/>
      <c r="J275" s="6"/>
      <c r="K275" s="6"/>
      <c r="L275" s="6"/>
      <c r="M275" s="12"/>
      <c r="N275" s="6"/>
      <c r="O275" s="18"/>
      <c r="P275" s="52"/>
      <c r="Q275" s="13"/>
      <c r="R275" s="14"/>
      <c r="S275" s="63"/>
      <c r="T275" s="13"/>
      <c r="U275" s="13"/>
      <c r="V275" s="13"/>
      <c r="W275" s="14"/>
      <c r="BB275" s="1"/>
      <c r="BC275" t="s">
        <v>558</v>
      </c>
      <c r="BD275" s="1"/>
    </row>
    <row r="276" spans="1:56" ht="15">
      <c r="A276" s="6"/>
      <c r="B276" s="17"/>
      <c r="C276" s="11"/>
      <c r="D276" s="11"/>
      <c r="E276" s="49"/>
      <c r="F276" s="6"/>
      <c r="G276" s="6"/>
      <c r="H276" s="9"/>
      <c r="I276" s="9"/>
      <c r="J276" s="6"/>
      <c r="K276" s="6"/>
      <c r="L276" s="6"/>
      <c r="M276" s="12"/>
      <c r="N276" s="6"/>
      <c r="O276" s="18"/>
      <c r="P276" s="52"/>
      <c r="Q276" s="13"/>
      <c r="R276" s="14"/>
      <c r="S276" s="63"/>
      <c r="T276" s="13"/>
      <c r="U276" s="13"/>
      <c r="V276" s="13"/>
      <c r="W276" s="14"/>
      <c r="BB276" s="1"/>
      <c r="BC276" t="s">
        <v>559</v>
      </c>
      <c r="BD276" s="1"/>
    </row>
    <row r="277" spans="1:56" ht="15">
      <c r="A277" s="6"/>
      <c r="B277" s="38"/>
      <c r="H277"/>
      <c r="I277"/>
      <c r="O277" s="4"/>
      <c r="W277" s="14"/>
      <c r="BB277" s="1"/>
      <c r="BC277" t="s">
        <v>560</v>
      </c>
      <c r="BD277" s="1"/>
    </row>
    <row r="278" spans="1:56" ht="15">
      <c r="A278" s="6"/>
      <c r="B278" s="17"/>
      <c r="C278" s="11"/>
      <c r="D278" s="11"/>
      <c r="E278" s="49"/>
      <c r="F278" s="6"/>
      <c r="G278" s="6"/>
      <c r="H278" s="9"/>
      <c r="I278" s="9"/>
      <c r="J278" s="6"/>
      <c r="K278" s="6"/>
      <c r="L278" s="6"/>
      <c r="M278" s="12"/>
      <c r="N278" s="6"/>
      <c r="O278" s="18"/>
      <c r="P278" s="52"/>
      <c r="Q278" s="13"/>
      <c r="R278" s="14"/>
      <c r="S278" s="13"/>
      <c r="T278" s="13"/>
      <c r="U278" s="13"/>
      <c r="V278" s="13"/>
      <c r="W278" s="14"/>
      <c r="BB278" s="1"/>
      <c r="BC278" t="s">
        <v>561</v>
      </c>
      <c r="BD278" s="1"/>
    </row>
    <row r="279" spans="1:56" ht="15">
      <c r="A279" s="6"/>
      <c r="B279" s="17"/>
      <c r="C279" s="11"/>
      <c r="D279" s="11"/>
      <c r="E279" s="49"/>
      <c r="F279" s="6"/>
      <c r="G279" s="6"/>
      <c r="H279" s="9"/>
      <c r="I279" s="9"/>
      <c r="J279" s="6"/>
      <c r="K279" s="6"/>
      <c r="L279" s="6"/>
      <c r="M279" s="12"/>
      <c r="N279" s="6"/>
      <c r="O279" s="18"/>
      <c r="P279" s="52"/>
      <c r="Q279" s="13"/>
      <c r="R279" s="14"/>
      <c r="S279" s="13"/>
      <c r="T279" s="13"/>
      <c r="U279" s="13"/>
      <c r="V279" s="13"/>
      <c r="W279" s="14"/>
      <c r="BB279" s="1"/>
      <c r="BC279" t="s">
        <v>562</v>
      </c>
      <c r="BD279" s="1"/>
    </row>
    <row r="280" spans="1:56" ht="15">
      <c r="A280" s="6"/>
      <c r="B280" s="17"/>
      <c r="C280" s="11"/>
      <c r="D280" s="11"/>
      <c r="E280" s="49"/>
      <c r="F280" s="6"/>
      <c r="G280" s="6"/>
      <c r="H280" s="9"/>
      <c r="I280" s="9"/>
      <c r="J280" s="6"/>
      <c r="K280" s="6"/>
      <c r="L280" s="6"/>
      <c r="M280" s="12"/>
      <c r="N280" s="6"/>
      <c r="O280" s="18"/>
      <c r="P280" s="52"/>
      <c r="Q280" s="13"/>
      <c r="R280" s="14"/>
      <c r="S280" s="13"/>
      <c r="T280" s="13"/>
      <c r="U280" s="13"/>
      <c r="V280" s="13"/>
      <c r="W280" s="14"/>
      <c r="BB280" s="1"/>
      <c r="BC280" t="s">
        <v>563</v>
      </c>
      <c r="BD280" s="1"/>
    </row>
    <row r="281" spans="1:56" ht="15">
      <c r="A281" s="6"/>
      <c r="B281" s="17"/>
      <c r="C281" s="11"/>
      <c r="D281" s="11"/>
      <c r="E281" s="49"/>
      <c r="F281" s="6"/>
      <c r="G281" s="6"/>
      <c r="H281" s="9"/>
      <c r="I281" s="9"/>
      <c r="J281" s="6"/>
      <c r="K281" s="6"/>
      <c r="L281" s="6"/>
      <c r="M281" s="12"/>
      <c r="N281" s="6"/>
      <c r="O281" s="18"/>
      <c r="P281" s="52"/>
      <c r="Q281" s="13"/>
      <c r="R281" s="14"/>
      <c r="S281" s="13"/>
      <c r="T281" s="13"/>
      <c r="U281" s="13"/>
      <c r="V281" s="13"/>
      <c r="W281" s="14"/>
      <c r="BB281" s="1"/>
      <c r="BC281" t="s">
        <v>564</v>
      </c>
      <c r="BD281" s="1"/>
    </row>
    <row r="282" spans="1:56" ht="15">
      <c r="A282" s="6"/>
      <c r="B282" s="17"/>
      <c r="C282" s="11"/>
      <c r="D282" s="11"/>
      <c r="E282" s="49"/>
      <c r="F282" s="6"/>
      <c r="G282" s="6"/>
      <c r="H282" s="9"/>
      <c r="I282" s="9"/>
      <c r="J282" s="6"/>
      <c r="K282" s="6"/>
      <c r="L282" s="6"/>
      <c r="M282" s="12"/>
      <c r="N282" s="6"/>
      <c r="O282" s="18"/>
      <c r="P282" s="52"/>
      <c r="Q282" s="13"/>
      <c r="R282" s="14"/>
      <c r="S282" s="13"/>
      <c r="T282" s="13"/>
      <c r="U282" s="13"/>
      <c r="V282" s="13"/>
      <c r="W282" s="14"/>
      <c r="BB282" s="1"/>
      <c r="BC282" t="s">
        <v>565</v>
      </c>
      <c r="BD282" s="1"/>
    </row>
    <row r="283" spans="1:56" ht="15">
      <c r="A283" s="6"/>
      <c r="B283" s="17"/>
      <c r="C283" s="11"/>
      <c r="D283" s="11"/>
      <c r="E283" s="49"/>
      <c r="F283" s="6"/>
      <c r="G283" s="6"/>
      <c r="H283" s="9"/>
      <c r="I283" s="9"/>
      <c r="J283" s="6"/>
      <c r="K283" s="6"/>
      <c r="L283" s="6"/>
      <c r="M283" s="12"/>
      <c r="N283" s="6"/>
      <c r="O283" s="18"/>
      <c r="P283" s="52"/>
      <c r="Q283" s="13"/>
      <c r="R283" s="14"/>
      <c r="S283" s="13"/>
      <c r="T283" s="13"/>
      <c r="U283" s="13"/>
      <c r="V283" s="13"/>
      <c r="W283" s="14"/>
      <c r="BB283" s="1"/>
      <c r="BC283" t="s">
        <v>566</v>
      </c>
      <c r="BD283" s="1"/>
    </row>
    <row r="284" spans="1:56" ht="15">
      <c r="A284" s="6"/>
      <c r="B284" s="16"/>
      <c r="C284" s="10"/>
      <c r="D284" s="10"/>
      <c r="E284" s="49"/>
      <c r="F284" s="6"/>
      <c r="G284" s="6"/>
      <c r="H284" s="9"/>
      <c r="I284" s="9"/>
      <c r="J284" s="6"/>
      <c r="K284" s="6"/>
      <c r="L284" s="6"/>
      <c r="M284" s="12"/>
      <c r="N284" s="6"/>
      <c r="O284" s="29"/>
      <c r="P284" s="52"/>
      <c r="Q284" s="13"/>
      <c r="R284" s="14"/>
      <c r="S284" s="61"/>
      <c r="T284" s="13"/>
      <c r="U284" s="13"/>
      <c r="V284" s="13"/>
      <c r="W284" s="14"/>
      <c r="BB284" s="1"/>
      <c r="BC284" t="s">
        <v>567</v>
      </c>
      <c r="BD284" s="1"/>
    </row>
    <row r="285" spans="1:56" ht="15">
      <c r="A285" s="6"/>
      <c r="B285" s="4"/>
      <c r="O285" s="30"/>
      <c r="P285" s="54"/>
      <c r="S285" s="61"/>
      <c r="V285" s="13"/>
      <c r="W285" s="14"/>
      <c r="BB285" s="1"/>
      <c r="BC285" t="s">
        <v>568</v>
      </c>
      <c r="BD285" s="1"/>
    </row>
    <row r="286" spans="1:56" ht="15">
      <c r="A286" s="6"/>
      <c r="B286" s="17"/>
      <c r="C286" s="9"/>
      <c r="D286" s="9"/>
      <c r="E286" s="49"/>
      <c r="F286" s="6"/>
      <c r="G286" s="6"/>
      <c r="H286" s="9"/>
      <c r="I286" s="9"/>
      <c r="J286" s="6"/>
      <c r="K286" s="6"/>
      <c r="L286" s="6"/>
      <c r="M286" s="12"/>
      <c r="N286" s="6"/>
      <c r="O286" s="18"/>
      <c r="P286" s="52"/>
      <c r="Q286" s="13"/>
      <c r="R286" s="14"/>
      <c r="T286" s="13"/>
      <c r="U286" s="13"/>
      <c r="V286" s="13"/>
      <c r="W286" s="14"/>
      <c r="BB286" s="1"/>
      <c r="BC286" t="s">
        <v>569</v>
      </c>
      <c r="BD286" s="1"/>
    </row>
    <row r="287" spans="1:56" ht="15">
      <c r="A287" s="6"/>
      <c r="B287" s="17"/>
      <c r="C287" s="9"/>
      <c r="D287" s="9"/>
      <c r="E287" s="49"/>
      <c r="F287" s="6"/>
      <c r="G287" s="6"/>
      <c r="H287" s="9"/>
      <c r="I287" s="9"/>
      <c r="J287" s="6"/>
      <c r="K287" s="6"/>
      <c r="L287" s="6"/>
      <c r="M287" s="12"/>
      <c r="N287" s="6"/>
      <c r="O287" s="18"/>
      <c r="P287" s="52"/>
      <c r="Q287" s="13"/>
      <c r="R287" s="14"/>
      <c r="T287" s="13"/>
      <c r="U287" s="13"/>
      <c r="V287" s="13"/>
      <c r="W287" s="14"/>
      <c r="BB287" s="1"/>
      <c r="BC287" t="s">
        <v>570</v>
      </c>
      <c r="BD287" s="1"/>
    </row>
    <row r="288" spans="1:56" ht="15">
      <c r="A288" s="6"/>
      <c r="B288" s="17"/>
      <c r="C288" s="9"/>
      <c r="D288" s="9"/>
      <c r="E288" s="49"/>
      <c r="F288" s="6"/>
      <c r="G288" s="6"/>
      <c r="H288" s="9"/>
      <c r="I288" s="9"/>
      <c r="J288" s="6"/>
      <c r="K288" s="6"/>
      <c r="L288" s="6"/>
      <c r="M288" s="12"/>
      <c r="N288" s="6"/>
      <c r="O288" s="18"/>
      <c r="P288" s="52"/>
      <c r="Q288" s="13"/>
      <c r="R288" s="14"/>
      <c r="T288" s="13"/>
      <c r="U288" s="13"/>
      <c r="V288" s="13"/>
      <c r="W288" s="14"/>
      <c r="BB288" s="1"/>
      <c r="BC288" t="s">
        <v>571</v>
      </c>
      <c r="BD288" s="1"/>
    </row>
    <row r="289" spans="1:56" ht="15">
      <c r="A289" s="6"/>
      <c r="B289" s="17"/>
      <c r="C289" s="11"/>
      <c r="D289" s="11"/>
      <c r="E289" s="49"/>
      <c r="F289" s="6"/>
      <c r="G289" s="6"/>
      <c r="H289" s="9"/>
      <c r="I289" s="9"/>
      <c r="J289" s="6"/>
      <c r="K289" s="6"/>
      <c r="L289" s="6"/>
      <c r="M289" s="12"/>
      <c r="O289" s="18"/>
      <c r="P289" s="52"/>
      <c r="Q289" s="13"/>
      <c r="R289" s="14"/>
      <c r="S289" s="13"/>
      <c r="T289" s="13"/>
      <c r="U289" s="13"/>
      <c r="V289" s="13"/>
      <c r="W289" s="14"/>
      <c r="BB289" s="1"/>
      <c r="BC289" t="s">
        <v>572</v>
      </c>
      <c r="BD289" s="1"/>
    </row>
    <row r="290" spans="1:56" ht="15">
      <c r="A290" s="6"/>
      <c r="B290" s="17"/>
      <c r="C290" s="11"/>
      <c r="D290" s="11"/>
      <c r="E290" s="49"/>
      <c r="F290" s="6"/>
      <c r="G290" s="6"/>
      <c r="H290" s="9"/>
      <c r="I290" s="9"/>
      <c r="J290" s="6"/>
      <c r="K290" s="6"/>
      <c r="L290" s="6"/>
      <c r="M290" s="12"/>
      <c r="O290" s="18"/>
      <c r="P290" s="52"/>
      <c r="Q290" s="13"/>
      <c r="R290" s="14"/>
      <c r="S290" s="13"/>
      <c r="T290" s="13"/>
      <c r="U290" s="13"/>
      <c r="V290" s="13"/>
      <c r="W290" s="14"/>
      <c r="BB290" s="1"/>
      <c r="BC290" t="s">
        <v>573</v>
      </c>
      <c r="BD290" s="1"/>
    </row>
    <row r="291" spans="1:56" ht="15">
      <c r="A291" s="6"/>
      <c r="B291" s="4"/>
      <c r="O291" s="30"/>
      <c r="P291" s="54"/>
      <c r="S291" s="61"/>
      <c r="W291" s="14"/>
      <c r="BB291" s="1"/>
      <c r="BC291" t="s">
        <v>574</v>
      </c>
      <c r="BD291" s="1"/>
    </row>
    <row r="292" spans="1:56" ht="15">
      <c r="A292" s="6"/>
      <c r="B292" s="38"/>
      <c r="O292" s="30"/>
      <c r="P292" s="54"/>
      <c r="S292" s="61"/>
      <c r="W292" s="14"/>
      <c r="BB292" s="1"/>
      <c r="BC292" t="s">
        <v>575</v>
      </c>
      <c r="BD292" s="1"/>
    </row>
    <row r="293" spans="1:56" ht="15">
      <c r="A293" s="6"/>
      <c r="B293" s="4"/>
      <c r="O293" s="30"/>
      <c r="P293" s="54"/>
      <c r="S293" s="61"/>
      <c r="W293" s="14"/>
      <c r="BB293" s="1"/>
      <c r="BC293" t="s">
        <v>576</v>
      </c>
      <c r="BD293" s="1"/>
    </row>
    <row r="294" spans="1:56" ht="15">
      <c r="A294" s="6"/>
      <c r="B294" s="4"/>
      <c r="O294" s="30"/>
      <c r="P294" s="54"/>
      <c r="S294" s="61"/>
      <c r="W294" s="14"/>
      <c r="BB294" s="1"/>
      <c r="BC294" t="s">
        <v>577</v>
      </c>
      <c r="BD294" s="1"/>
    </row>
    <row r="295" spans="1:56" ht="15">
      <c r="A295" s="6"/>
      <c r="B295" s="4"/>
      <c r="O295" s="30"/>
      <c r="P295" s="54"/>
      <c r="S295" s="61"/>
      <c r="W295" s="14"/>
      <c r="BB295" s="1"/>
      <c r="BC295" t="s">
        <v>578</v>
      </c>
      <c r="BD295" s="1"/>
    </row>
    <row r="296" spans="1:56" ht="15">
      <c r="A296" s="6"/>
      <c r="B296" s="4"/>
      <c r="O296" s="30"/>
      <c r="P296" s="54"/>
      <c r="S296" s="61"/>
      <c r="W296" s="14"/>
      <c r="BB296" s="1"/>
      <c r="BC296" t="s">
        <v>579</v>
      </c>
      <c r="BD296" s="1"/>
    </row>
    <row r="297" spans="1:56" ht="15">
      <c r="A297" s="6"/>
      <c r="B297" s="4"/>
      <c r="O297" s="30"/>
      <c r="P297" s="54"/>
      <c r="S297" s="61"/>
      <c r="W297" s="14"/>
      <c r="BB297" s="1"/>
      <c r="BC297" t="s">
        <v>580</v>
      </c>
      <c r="BD297" s="1"/>
    </row>
    <row r="298" spans="1:56" ht="15">
      <c r="A298" s="6"/>
      <c r="B298" s="4"/>
      <c r="O298" s="30"/>
      <c r="P298" s="54"/>
      <c r="S298" s="61"/>
      <c r="W298" s="14"/>
      <c r="BB298" s="1"/>
      <c r="BC298" t="s">
        <v>581</v>
      </c>
      <c r="BD298" s="1"/>
    </row>
    <row r="299" spans="1:56" ht="15">
      <c r="A299" s="6"/>
      <c r="B299" s="4"/>
      <c r="O299" s="30"/>
      <c r="P299" s="54"/>
      <c r="S299" s="61"/>
      <c r="W299" s="14"/>
      <c r="BB299" s="1"/>
      <c r="BC299" t="s">
        <v>582</v>
      </c>
      <c r="BD299" s="1"/>
    </row>
    <row r="300" spans="1:56" ht="15">
      <c r="A300" s="6"/>
      <c r="B300" s="4"/>
      <c r="O300" s="30"/>
      <c r="P300" s="54"/>
      <c r="S300" s="61"/>
      <c r="W300" s="14"/>
      <c r="BB300" s="1"/>
      <c r="BC300" t="s">
        <v>583</v>
      </c>
      <c r="BD300" s="1"/>
    </row>
    <row r="301" spans="1:56" ht="15">
      <c r="A301" s="6"/>
      <c r="B301" s="4"/>
      <c r="O301" s="30"/>
      <c r="P301" s="54"/>
      <c r="S301" s="61"/>
      <c r="W301" s="14"/>
      <c r="BB301" s="1"/>
      <c r="BC301" t="s">
        <v>584</v>
      </c>
      <c r="BD301" s="1"/>
    </row>
    <row r="302" spans="1:56" ht="15">
      <c r="A302" s="6"/>
      <c r="B302" s="4"/>
      <c r="O302" s="30"/>
      <c r="P302" s="54"/>
      <c r="S302" s="61"/>
      <c r="W302" s="14"/>
      <c r="BB302" s="1"/>
      <c r="BC302" t="s">
        <v>585</v>
      </c>
      <c r="BD302" s="1"/>
    </row>
    <row r="303" spans="1:56" ht="15">
      <c r="A303" s="6"/>
      <c r="B303" s="4"/>
      <c r="O303" s="30"/>
      <c r="P303" s="54"/>
      <c r="S303" s="61"/>
      <c r="W303" s="14"/>
      <c r="BB303" s="1"/>
      <c r="BC303" t="s">
        <v>586</v>
      </c>
      <c r="BD303" s="1"/>
    </row>
    <row r="304" spans="1:56" ht="15">
      <c r="A304" s="6"/>
      <c r="B304" s="17"/>
      <c r="C304" s="9"/>
      <c r="D304" s="9"/>
      <c r="E304" s="49"/>
      <c r="F304" s="6"/>
      <c r="G304" s="6"/>
      <c r="H304" s="9"/>
      <c r="I304" s="9"/>
      <c r="J304" s="6"/>
      <c r="K304" s="6"/>
      <c r="L304" s="6"/>
      <c r="M304" s="12"/>
      <c r="N304" s="6"/>
      <c r="O304" s="18"/>
      <c r="P304" s="52"/>
      <c r="Q304" s="13"/>
      <c r="R304" s="14"/>
      <c r="T304" s="13"/>
      <c r="U304" s="13"/>
      <c r="V304" s="13"/>
      <c r="W304" s="14"/>
      <c r="BB304" s="1"/>
      <c r="BC304" t="s">
        <v>587</v>
      </c>
      <c r="BD304" s="1"/>
    </row>
    <row r="305" spans="1:56" ht="15">
      <c r="A305" s="6"/>
      <c r="B305" s="17"/>
      <c r="C305" s="9"/>
      <c r="D305" s="9"/>
      <c r="E305" s="49"/>
      <c r="F305" s="6"/>
      <c r="G305" s="6"/>
      <c r="H305" s="9"/>
      <c r="I305" s="9"/>
      <c r="J305" s="6"/>
      <c r="K305" s="6"/>
      <c r="L305" s="6"/>
      <c r="M305" s="12"/>
      <c r="N305" s="6"/>
      <c r="O305" s="18"/>
      <c r="P305" s="52"/>
      <c r="Q305" s="13"/>
      <c r="R305" s="14"/>
      <c r="T305" s="13"/>
      <c r="U305" s="13"/>
      <c r="V305" s="13"/>
      <c r="W305" s="14"/>
      <c r="BB305" s="1"/>
      <c r="BC305" t="s">
        <v>588</v>
      </c>
      <c r="BD305" s="1"/>
    </row>
    <row r="306" spans="1:56" ht="15">
      <c r="A306" s="6"/>
      <c r="B306" s="17"/>
      <c r="C306" s="9"/>
      <c r="D306" s="9"/>
      <c r="E306" s="49"/>
      <c r="F306" s="6"/>
      <c r="G306" s="6"/>
      <c r="H306" s="9"/>
      <c r="I306" s="9"/>
      <c r="J306" s="6"/>
      <c r="K306" s="6"/>
      <c r="L306" s="6"/>
      <c r="M306" s="12"/>
      <c r="N306" s="6"/>
      <c r="O306" s="18"/>
      <c r="P306" s="58"/>
      <c r="Q306" s="13"/>
      <c r="T306" s="13"/>
      <c r="U306" s="13"/>
      <c r="V306" s="13"/>
      <c r="W306" s="14"/>
      <c r="BB306" s="1"/>
      <c r="BC306" t="s">
        <v>589</v>
      </c>
      <c r="BD306" s="1"/>
    </row>
    <row r="307" spans="1:56" ht="15">
      <c r="A307" s="6"/>
      <c r="B307" s="17"/>
      <c r="C307" s="9"/>
      <c r="D307" s="9"/>
      <c r="E307" s="49"/>
      <c r="F307" s="6"/>
      <c r="G307" s="6"/>
      <c r="H307" s="9"/>
      <c r="I307" s="9"/>
      <c r="J307" s="6"/>
      <c r="K307" s="6"/>
      <c r="L307" s="6"/>
      <c r="M307" s="12"/>
      <c r="N307" s="6"/>
      <c r="O307" s="18"/>
      <c r="P307" s="58"/>
      <c r="Q307" s="13"/>
      <c r="T307" s="13"/>
      <c r="U307" s="13"/>
      <c r="V307" s="13"/>
      <c r="W307" s="14"/>
      <c r="BB307" s="1"/>
      <c r="BC307" t="s">
        <v>590</v>
      </c>
      <c r="BD307" s="1"/>
    </row>
    <row r="308" spans="1:56" ht="15">
      <c r="A308" s="6"/>
      <c r="B308" s="17"/>
      <c r="C308" s="9"/>
      <c r="D308" s="9"/>
      <c r="E308" s="49"/>
      <c r="F308" s="6"/>
      <c r="G308" s="6"/>
      <c r="H308" s="9"/>
      <c r="I308" s="9"/>
      <c r="J308" s="6"/>
      <c r="K308" s="6"/>
      <c r="L308" s="6"/>
      <c r="M308" s="12"/>
      <c r="N308" s="6"/>
      <c r="O308" s="18"/>
      <c r="P308" s="58"/>
      <c r="Q308" s="13"/>
      <c r="T308" s="13"/>
      <c r="U308" s="13"/>
      <c r="V308" s="13"/>
      <c r="W308" s="14"/>
      <c r="BB308" s="1"/>
      <c r="BC308" t="s">
        <v>591</v>
      </c>
      <c r="BD308" s="1"/>
    </row>
    <row r="309" spans="1:56" ht="15">
      <c r="A309" s="6"/>
      <c r="B309" s="19"/>
      <c r="C309" s="9"/>
      <c r="D309" s="9"/>
      <c r="E309" s="49"/>
      <c r="F309" s="6"/>
      <c r="G309" s="6"/>
      <c r="H309" s="9"/>
      <c r="I309" s="9"/>
      <c r="J309" s="6"/>
      <c r="K309" s="6"/>
      <c r="L309" s="6"/>
      <c r="M309" s="12"/>
      <c r="N309" s="6"/>
      <c r="O309" s="18"/>
      <c r="P309" s="58"/>
      <c r="Q309" s="13"/>
      <c r="T309" s="13"/>
      <c r="U309" s="13"/>
      <c r="V309" s="13"/>
      <c r="W309" s="14"/>
      <c r="BB309" s="1"/>
      <c r="BC309" t="s">
        <v>592</v>
      </c>
      <c r="BD309" s="1"/>
    </row>
    <row r="310" spans="1:56" ht="15">
      <c r="A310" s="6"/>
      <c r="B310" s="20"/>
      <c r="C310" s="9"/>
      <c r="D310" s="9"/>
      <c r="E310" s="49"/>
      <c r="F310" s="6"/>
      <c r="G310" s="6"/>
      <c r="H310" s="9"/>
      <c r="I310" s="9"/>
      <c r="J310" s="6"/>
      <c r="K310" s="6"/>
      <c r="L310" s="6"/>
      <c r="M310" s="12"/>
      <c r="N310" s="6"/>
      <c r="O310" s="18"/>
      <c r="P310" s="58"/>
      <c r="Q310" s="13"/>
      <c r="T310" s="13"/>
      <c r="U310" s="13"/>
      <c r="V310" s="13"/>
      <c r="W310" s="14"/>
      <c r="BB310" s="1"/>
      <c r="BC310" t="s">
        <v>593</v>
      </c>
      <c r="BD310" s="1"/>
    </row>
    <row r="311" spans="1:56" ht="15">
      <c r="A311" s="6"/>
      <c r="B311" s="20"/>
      <c r="C311" s="9"/>
      <c r="D311" s="9"/>
      <c r="E311" s="49"/>
      <c r="F311" s="6"/>
      <c r="G311" s="6"/>
      <c r="H311" s="9"/>
      <c r="I311" s="9"/>
      <c r="J311" s="6"/>
      <c r="K311" s="6"/>
      <c r="L311" s="6"/>
      <c r="M311" s="12"/>
      <c r="N311" s="6"/>
      <c r="O311" s="18"/>
      <c r="P311" s="52"/>
      <c r="Q311" s="13"/>
      <c r="R311" s="14"/>
      <c r="T311" s="13"/>
      <c r="U311" s="13"/>
      <c r="V311" s="13"/>
      <c r="W311" s="14"/>
      <c r="BB311" s="1"/>
      <c r="BC311" t="s">
        <v>594</v>
      </c>
      <c r="BD311" s="1"/>
    </row>
    <row r="312" spans="1:56" ht="15">
      <c r="A312" s="6"/>
      <c r="B312" s="17"/>
      <c r="C312" s="11"/>
      <c r="D312" s="11"/>
      <c r="E312" s="49"/>
      <c r="F312" s="6"/>
      <c r="G312" s="6"/>
      <c r="H312" s="9"/>
      <c r="I312" s="9"/>
      <c r="J312" s="6"/>
      <c r="K312" s="6"/>
      <c r="L312" s="6"/>
      <c r="M312" s="12"/>
      <c r="N312" s="6"/>
      <c r="O312" s="18"/>
      <c r="P312" s="52"/>
      <c r="Q312" s="13"/>
      <c r="R312" s="14"/>
      <c r="S312" s="63"/>
      <c r="T312" s="13"/>
      <c r="U312" s="13"/>
      <c r="V312" s="13"/>
      <c r="W312" s="14"/>
      <c r="BB312" s="1"/>
      <c r="BC312" t="s">
        <v>595</v>
      </c>
      <c r="BD312" s="1"/>
    </row>
    <row r="313" spans="1:56" ht="15">
      <c r="A313" s="6"/>
      <c r="B313" s="17"/>
      <c r="C313" s="11"/>
      <c r="D313" s="11"/>
      <c r="E313" s="49"/>
      <c r="F313" s="6"/>
      <c r="G313" s="6"/>
      <c r="H313" s="9"/>
      <c r="I313" s="9"/>
      <c r="J313" s="6"/>
      <c r="K313" s="6"/>
      <c r="L313" s="6"/>
      <c r="M313" s="12"/>
      <c r="N313" s="6"/>
      <c r="O313" s="18"/>
      <c r="P313" s="52"/>
      <c r="Q313" s="13"/>
      <c r="R313" s="14"/>
      <c r="S313" s="63"/>
      <c r="T313" s="13"/>
      <c r="U313" s="13"/>
      <c r="V313" s="13"/>
      <c r="W313" s="14"/>
      <c r="BB313" s="1"/>
      <c r="BC313" t="s">
        <v>596</v>
      </c>
      <c r="BD313" s="1"/>
    </row>
    <row r="314" spans="1:56" ht="15">
      <c r="A314" s="6"/>
      <c r="B314" s="17"/>
      <c r="C314" s="11"/>
      <c r="D314" s="11"/>
      <c r="E314" s="49"/>
      <c r="F314" s="6"/>
      <c r="G314" s="6"/>
      <c r="H314" s="9"/>
      <c r="I314" s="9"/>
      <c r="J314" s="6"/>
      <c r="K314" s="6"/>
      <c r="L314" s="6"/>
      <c r="M314" s="12"/>
      <c r="N314" s="6"/>
      <c r="O314" s="18"/>
      <c r="P314" s="52"/>
      <c r="Q314" s="13"/>
      <c r="R314" s="14"/>
      <c r="S314" s="63"/>
      <c r="T314" s="13"/>
      <c r="U314" s="13"/>
      <c r="V314" s="13"/>
      <c r="W314" s="14"/>
      <c r="BB314" s="1"/>
      <c r="BC314" t="s">
        <v>597</v>
      </c>
      <c r="BD314" s="1"/>
    </row>
    <row r="315" spans="1:56" ht="15">
      <c r="A315" s="6"/>
      <c r="B315" s="47"/>
      <c r="C315" s="11"/>
      <c r="D315" s="11"/>
      <c r="E315" s="49"/>
      <c r="F315" s="6"/>
      <c r="G315" s="6"/>
      <c r="H315" s="9"/>
      <c r="I315" s="9"/>
      <c r="J315" s="6"/>
      <c r="K315" s="6"/>
      <c r="L315" s="6"/>
      <c r="M315" s="12"/>
      <c r="N315" s="6"/>
      <c r="O315" s="18"/>
      <c r="P315" s="52"/>
      <c r="Q315" s="13"/>
      <c r="R315" s="14"/>
      <c r="S315" s="63"/>
      <c r="T315" s="13"/>
      <c r="U315" s="13"/>
      <c r="V315" s="13"/>
      <c r="W315" s="14"/>
      <c r="BB315" s="1"/>
      <c r="BC315" t="s">
        <v>598</v>
      </c>
      <c r="BD315" s="1"/>
    </row>
    <row r="316" spans="1:56" ht="15">
      <c r="A316" s="6"/>
      <c r="B316" s="17"/>
      <c r="C316" s="11"/>
      <c r="D316" s="11"/>
      <c r="E316" s="49"/>
      <c r="F316" s="6"/>
      <c r="G316" s="6"/>
      <c r="H316" s="9"/>
      <c r="I316" s="9"/>
      <c r="J316" s="6"/>
      <c r="K316" s="6"/>
      <c r="L316" s="6"/>
      <c r="M316" s="12"/>
      <c r="N316" s="6"/>
      <c r="O316" s="18"/>
      <c r="P316" s="52"/>
      <c r="Q316" s="13"/>
      <c r="R316" s="14"/>
      <c r="S316" s="61"/>
      <c r="T316" s="13"/>
      <c r="U316" s="13"/>
      <c r="V316" s="13"/>
      <c r="W316" s="14"/>
      <c r="BB316" s="1"/>
      <c r="BC316" t="s">
        <v>599</v>
      </c>
      <c r="BD316" s="1"/>
    </row>
    <row r="317" spans="1:56" ht="15">
      <c r="A317" s="6"/>
      <c r="B317" s="17"/>
      <c r="C317" s="11"/>
      <c r="D317" s="11"/>
      <c r="E317" s="49"/>
      <c r="F317" s="6"/>
      <c r="G317" s="6"/>
      <c r="H317" s="9"/>
      <c r="I317" s="9"/>
      <c r="J317" s="6"/>
      <c r="K317" s="6"/>
      <c r="L317" s="6"/>
      <c r="M317" s="12"/>
      <c r="N317" s="6"/>
      <c r="O317" s="18"/>
      <c r="P317" s="52"/>
      <c r="Q317" s="13"/>
      <c r="R317" s="14"/>
      <c r="S317" s="61"/>
      <c r="T317" s="13"/>
      <c r="U317" s="13"/>
      <c r="V317" s="13"/>
      <c r="W317" s="14"/>
      <c r="BB317" s="1"/>
      <c r="BC317" t="s">
        <v>600</v>
      </c>
      <c r="BD317" s="1"/>
    </row>
    <row r="318" spans="1:56" ht="15">
      <c r="A318" s="6"/>
      <c r="B318" s="17"/>
      <c r="C318" s="11"/>
      <c r="D318" s="11"/>
      <c r="E318" s="49"/>
      <c r="F318" s="6"/>
      <c r="G318" s="6"/>
      <c r="H318" s="9"/>
      <c r="I318" s="9"/>
      <c r="J318" s="6"/>
      <c r="K318" s="6"/>
      <c r="L318" s="6"/>
      <c r="M318" s="12"/>
      <c r="N318" s="6"/>
      <c r="O318" s="18"/>
      <c r="P318" s="52"/>
      <c r="Q318" s="13"/>
      <c r="R318" s="14"/>
      <c r="S318" s="61"/>
      <c r="T318" s="13"/>
      <c r="U318" s="13"/>
      <c r="V318" s="13"/>
      <c r="W318" s="14"/>
      <c r="BB318" s="1"/>
      <c r="BC318" t="s">
        <v>601</v>
      </c>
      <c r="BD318" s="1"/>
    </row>
    <row r="319" spans="1:56" ht="15">
      <c r="A319" s="6"/>
      <c r="B319" s="17"/>
      <c r="C319" s="11"/>
      <c r="D319" s="11"/>
      <c r="E319" s="49"/>
      <c r="F319" s="6"/>
      <c r="G319" s="6"/>
      <c r="H319" s="9"/>
      <c r="I319" s="9"/>
      <c r="J319" s="6"/>
      <c r="K319" s="6"/>
      <c r="L319" s="6"/>
      <c r="M319" s="12"/>
      <c r="N319" s="6"/>
      <c r="O319" s="18"/>
      <c r="P319" s="52"/>
      <c r="Q319" s="13"/>
      <c r="R319" s="14"/>
      <c r="S319" s="61"/>
      <c r="T319" s="13"/>
      <c r="U319" s="13"/>
      <c r="V319" s="13"/>
      <c r="W319" s="14"/>
      <c r="BB319" s="1"/>
      <c r="BC319" t="s">
        <v>602</v>
      </c>
      <c r="BD319" s="1"/>
    </row>
    <row r="320" spans="1:56" ht="15">
      <c r="A320" s="6"/>
      <c r="B320" s="17"/>
      <c r="C320" s="11"/>
      <c r="D320" s="11"/>
      <c r="E320" s="49"/>
      <c r="F320" s="6"/>
      <c r="G320" s="6"/>
      <c r="H320" s="9"/>
      <c r="I320" s="9"/>
      <c r="J320" s="6"/>
      <c r="K320" s="6"/>
      <c r="L320" s="6"/>
      <c r="M320" s="12"/>
      <c r="N320" s="6"/>
      <c r="O320" s="18"/>
      <c r="P320" s="52"/>
      <c r="Q320" s="13"/>
      <c r="R320" s="14"/>
      <c r="S320" s="61"/>
      <c r="T320" s="13"/>
      <c r="U320" s="13"/>
      <c r="V320" s="13"/>
      <c r="W320" s="14"/>
      <c r="BB320" s="1"/>
      <c r="BC320" t="s">
        <v>603</v>
      </c>
      <c r="BD320" s="1"/>
    </row>
    <row r="321" spans="1:56" ht="15">
      <c r="A321" s="6"/>
      <c r="B321" s="17"/>
      <c r="C321" s="11"/>
      <c r="D321" s="11"/>
      <c r="E321" s="49"/>
      <c r="F321" s="6"/>
      <c r="G321" s="6"/>
      <c r="H321" s="9"/>
      <c r="I321" s="9"/>
      <c r="J321" s="6"/>
      <c r="K321" s="6"/>
      <c r="L321" s="6"/>
      <c r="M321" s="12"/>
      <c r="N321" s="6"/>
      <c r="O321" s="18"/>
      <c r="P321" s="52"/>
      <c r="Q321" s="13"/>
      <c r="R321" s="14"/>
      <c r="S321" s="61"/>
      <c r="T321" s="13"/>
      <c r="U321" s="13"/>
      <c r="V321" s="13"/>
      <c r="W321" s="14"/>
      <c r="BB321" s="1"/>
      <c r="BC321" t="s">
        <v>604</v>
      </c>
      <c r="BD321" s="1"/>
    </row>
    <row r="322" spans="1:56" ht="15">
      <c r="A322" s="6"/>
      <c r="B322" s="17"/>
      <c r="C322" s="11"/>
      <c r="D322" s="11"/>
      <c r="E322" s="49"/>
      <c r="F322" s="6"/>
      <c r="G322" s="6"/>
      <c r="H322" s="9"/>
      <c r="I322" s="9"/>
      <c r="J322" s="6"/>
      <c r="K322" s="6"/>
      <c r="L322" s="6"/>
      <c r="M322" s="12"/>
      <c r="N322" s="6"/>
      <c r="O322" s="18"/>
      <c r="P322" s="52"/>
      <c r="Q322" s="13"/>
      <c r="R322" s="14"/>
      <c r="S322" s="13"/>
      <c r="T322" s="13"/>
      <c r="U322" s="13"/>
      <c r="V322" s="13"/>
      <c r="W322" s="14"/>
      <c r="BB322" s="1"/>
      <c r="BC322" t="s">
        <v>605</v>
      </c>
      <c r="BD322" s="1"/>
    </row>
    <row r="323" spans="1:56" ht="15">
      <c r="A323" s="6"/>
      <c r="B323" s="17"/>
      <c r="C323" s="11"/>
      <c r="D323" s="11"/>
      <c r="E323" s="49"/>
      <c r="F323" s="6"/>
      <c r="G323" s="6"/>
      <c r="H323" s="9"/>
      <c r="I323" s="9"/>
      <c r="J323" s="6"/>
      <c r="K323" s="6"/>
      <c r="L323" s="6"/>
      <c r="M323" s="12"/>
      <c r="N323" s="6"/>
      <c r="O323" s="18"/>
      <c r="P323" s="52"/>
      <c r="Q323" s="13"/>
      <c r="R323" s="14"/>
      <c r="S323" s="63"/>
      <c r="T323" s="13"/>
      <c r="U323" s="13"/>
      <c r="V323" s="13"/>
      <c r="W323" s="14"/>
      <c r="BB323" s="1"/>
      <c r="BC323" t="s">
        <v>606</v>
      </c>
      <c r="BD323" s="1"/>
    </row>
    <row r="324" spans="1:56" ht="15">
      <c r="A324" s="6"/>
      <c r="B324" s="17"/>
      <c r="C324" s="11"/>
      <c r="D324" s="11"/>
      <c r="E324" s="49"/>
      <c r="F324" s="6"/>
      <c r="G324" s="6"/>
      <c r="H324" s="9"/>
      <c r="I324" s="9"/>
      <c r="J324" s="6"/>
      <c r="K324" s="6"/>
      <c r="L324" s="6"/>
      <c r="M324" s="12"/>
      <c r="N324" s="6"/>
      <c r="O324" s="18"/>
      <c r="P324" s="52"/>
      <c r="Q324" s="13"/>
      <c r="R324" s="14"/>
      <c r="S324" s="63"/>
      <c r="T324" s="13"/>
      <c r="U324" s="13"/>
      <c r="V324" s="13"/>
      <c r="W324" s="14"/>
      <c r="BB324" s="1"/>
      <c r="BC324" t="s">
        <v>607</v>
      </c>
      <c r="BD324" s="1"/>
    </row>
    <row r="325" spans="1:56" ht="15">
      <c r="A325" s="6"/>
      <c r="B325" s="17"/>
      <c r="C325" s="11"/>
      <c r="D325" s="11"/>
      <c r="E325" s="49"/>
      <c r="F325" s="6"/>
      <c r="G325" s="6"/>
      <c r="H325" s="9"/>
      <c r="I325" s="9"/>
      <c r="J325" s="6"/>
      <c r="K325" s="6"/>
      <c r="L325" s="6"/>
      <c r="M325" s="12"/>
      <c r="N325" s="6"/>
      <c r="O325" s="18"/>
      <c r="P325" s="52"/>
      <c r="Q325" s="13"/>
      <c r="R325" s="14"/>
      <c r="S325" s="63"/>
      <c r="T325" s="13"/>
      <c r="U325" s="13"/>
      <c r="V325" s="13"/>
      <c r="W325" s="14"/>
      <c r="BB325" s="1"/>
      <c r="BC325" t="s">
        <v>608</v>
      </c>
      <c r="BD325" s="1"/>
    </row>
    <row r="326" spans="1:56" ht="15">
      <c r="A326" s="6"/>
      <c r="B326" s="17"/>
      <c r="C326" s="11"/>
      <c r="D326" s="11"/>
      <c r="E326" s="49"/>
      <c r="F326" s="6"/>
      <c r="G326" s="6"/>
      <c r="H326" s="9"/>
      <c r="I326" s="9"/>
      <c r="J326" s="6"/>
      <c r="K326" s="6"/>
      <c r="L326" s="6"/>
      <c r="M326" s="12"/>
      <c r="N326" s="6"/>
      <c r="O326" s="18"/>
      <c r="P326" s="52"/>
      <c r="Q326" s="13"/>
      <c r="R326" s="14"/>
      <c r="S326" s="63"/>
      <c r="T326" s="13"/>
      <c r="U326" s="13"/>
      <c r="V326" s="13"/>
      <c r="W326" s="14"/>
      <c r="BB326" s="1"/>
      <c r="BD326" s="1"/>
    </row>
    <row r="327" spans="1:56" ht="15">
      <c r="A327" s="6"/>
      <c r="B327" s="17"/>
      <c r="C327" s="11"/>
      <c r="D327" s="11"/>
      <c r="E327" s="49"/>
      <c r="F327" s="6"/>
      <c r="G327" s="6"/>
      <c r="H327" s="9"/>
      <c r="I327" s="9"/>
      <c r="J327" s="6"/>
      <c r="K327" s="6"/>
      <c r="L327" s="6"/>
      <c r="M327" s="12"/>
      <c r="N327" s="6"/>
      <c r="O327" s="18"/>
      <c r="P327" s="52"/>
      <c r="Q327" s="13"/>
      <c r="R327" s="14"/>
      <c r="S327" s="63"/>
      <c r="T327" s="13"/>
      <c r="U327" s="13"/>
      <c r="V327" s="13"/>
      <c r="W327" s="14"/>
      <c r="BB327" s="1"/>
      <c r="BD327" s="1"/>
    </row>
    <row r="328" spans="1:56" ht="15">
      <c r="A328" s="6"/>
      <c r="B328" s="17"/>
      <c r="C328" s="11"/>
      <c r="D328" s="11"/>
      <c r="E328" s="49"/>
      <c r="F328" s="6"/>
      <c r="G328" s="6"/>
      <c r="H328" s="9"/>
      <c r="I328" s="9"/>
      <c r="J328" s="6"/>
      <c r="K328" s="6"/>
      <c r="L328" s="6"/>
      <c r="M328" s="12"/>
      <c r="N328" s="6"/>
      <c r="O328" s="18"/>
      <c r="P328" s="52"/>
      <c r="Q328" s="13"/>
      <c r="R328" s="14"/>
      <c r="S328" s="63"/>
      <c r="T328" s="13"/>
      <c r="U328" s="13"/>
      <c r="V328" s="13"/>
      <c r="W328" s="14"/>
      <c r="BB328" s="1"/>
      <c r="BD328" s="1"/>
    </row>
    <row r="329" spans="1:56" ht="15">
      <c r="A329" s="6"/>
      <c r="B329" s="17"/>
      <c r="C329" s="11"/>
      <c r="D329" s="11"/>
      <c r="E329" s="49"/>
      <c r="F329" s="6"/>
      <c r="G329" s="6"/>
      <c r="H329" s="9"/>
      <c r="I329" s="9"/>
      <c r="J329" s="6"/>
      <c r="K329" s="6"/>
      <c r="L329" s="6"/>
      <c r="M329" s="12"/>
      <c r="N329" s="6"/>
      <c r="O329" s="18"/>
      <c r="P329" s="52"/>
      <c r="Q329" s="13"/>
      <c r="R329" s="14"/>
      <c r="S329" s="63"/>
      <c r="T329" s="13"/>
      <c r="U329" s="13"/>
      <c r="V329" s="13"/>
      <c r="W329" s="14"/>
      <c r="BB329" s="1"/>
      <c r="BD329" s="1"/>
    </row>
    <row r="330" spans="1:56" ht="15">
      <c r="A330" s="6"/>
      <c r="B330" s="17"/>
      <c r="C330" s="11"/>
      <c r="D330" s="11"/>
      <c r="E330" s="49"/>
      <c r="F330" s="6"/>
      <c r="G330" s="6"/>
      <c r="H330" s="9"/>
      <c r="I330" s="9"/>
      <c r="J330" s="6"/>
      <c r="K330" s="6"/>
      <c r="L330" s="6"/>
      <c r="M330" s="12"/>
      <c r="N330" s="6"/>
      <c r="O330" s="18"/>
      <c r="P330" s="52"/>
      <c r="Q330" s="13"/>
      <c r="R330" s="14"/>
      <c r="S330" s="63"/>
      <c r="T330" s="13"/>
      <c r="U330" s="13"/>
      <c r="V330" s="13"/>
      <c r="W330" s="14"/>
      <c r="BB330" s="1"/>
      <c r="BC330" t="s">
        <v>609</v>
      </c>
      <c r="BD330" s="1"/>
    </row>
    <row r="331" spans="1:56" ht="15">
      <c r="A331" s="6"/>
      <c r="B331" s="17"/>
      <c r="C331" s="11"/>
      <c r="D331" s="11"/>
      <c r="E331" s="49"/>
      <c r="F331" s="6"/>
      <c r="G331" s="6"/>
      <c r="H331" s="9"/>
      <c r="I331" s="9"/>
      <c r="J331" s="6"/>
      <c r="K331" s="6"/>
      <c r="L331" s="6"/>
      <c r="M331" s="12"/>
      <c r="N331" s="6"/>
      <c r="O331" s="18"/>
      <c r="P331" s="52"/>
      <c r="Q331" s="13"/>
      <c r="R331" s="14"/>
      <c r="S331" s="63"/>
      <c r="T331" s="13"/>
      <c r="U331" s="13"/>
      <c r="V331" s="13"/>
      <c r="W331" s="14"/>
      <c r="BB331" s="1"/>
      <c r="BC331" t="s">
        <v>610</v>
      </c>
      <c r="BD331" s="1"/>
    </row>
    <row r="332" spans="1:56" ht="15">
      <c r="A332" s="6"/>
      <c r="B332" s="17"/>
      <c r="C332" s="11"/>
      <c r="D332" s="11"/>
      <c r="E332" s="49"/>
      <c r="F332" s="6"/>
      <c r="G332" s="6"/>
      <c r="H332" s="9"/>
      <c r="I332" s="9"/>
      <c r="J332" s="6"/>
      <c r="K332" s="6"/>
      <c r="L332" s="6"/>
      <c r="M332" s="12"/>
      <c r="N332" s="6"/>
      <c r="O332" s="18"/>
      <c r="P332" s="52"/>
      <c r="Q332" s="13"/>
      <c r="R332" s="14"/>
      <c r="S332" s="63"/>
      <c r="T332" s="13"/>
      <c r="U332" s="13"/>
      <c r="V332" s="13"/>
      <c r="W332" s="14"/>
      <c r="BB332" s="1"/>
      <c r="BC332" t="s">
        <v>611</v>
      </c>
      <c r="BD332" s="1"/>
    </row>
    <row r="333" spans="1:56" ht="15">
      <c r="A333" s="6"/>
      <c r="B333" s="17"/>
      <c r="C333" s="11"/>
      <c r="D333" s="11"/>
      <c r="E333" s="49"/>
      <c r="F333" s="6"/>
      <c r="G333" s="6"/>
      <c r="H333" s="9"/>
      <c r="I333" s="9"/>
      <c r="J333" s="6"/>
      <c r="K333" s="6"/>
      <c r="L333" s="6"/>
      <c r="M333" s="12"/>
      <c r="N333" s="6"/>
      <c r="O333" s="18"/>
      <c r="P333" s="52"/>
      <c r="Q333" s="13"/>
      <c r="R333" s="14"/>
      <c r="S333" s="63"/>
      <c r="T333" s="13"/>
      <c r="V333" s="13"/>
      <c r="W333" s="14"/>
      <c r="BB333" s="1"/>
      <c r="BC333" t="s">
        <v>612</v>
      </c>
      <c r="BD333" s="1"/>
    </row>
    <row r="334" spans="1:56" ht="15">
      <c r="A334" s="6"/>
      <c r="B334" s="20"/>
      <c r="C334" s="11"/>
      <c r="D334" s="11"/>
      <c r="E334" s="49"/>
      <c r="F334" s="6"/>
      <c r="G334" s="6"/>
      <c r="H334" s="9"/>
      <c r="I334" s="9"/>
      <c r="J334" s="6"/>
      <c r="K334" s="6"/>
      <c r="L334" s="6"/>
      <c r="M334" s="12"/>
      <c r="N334" s="6"/>
      <c r="O334" s="18"/>
      <c r="P334" s="52"/>
      <c r="Q334" s="13"/>
      <c r="R334" s="14"/>
      <c r="S334" s="63"/>
      <c r="T334" s="13"/>
      <c r="V334" s="13"/>
      <c r="W334" s="14"/>
      <c r="BB334" s="1"/>
      <c r="BC334" t="s">
        <v>613</v>
      </c>
      <c r="BD334" s="1"/>
    </row>
    <row r="335" spans="1:56" ht="15">
      <c r="A335" s="6"/>
      <c r="B335" s="20"/>
      <c r="C335" s="11"/>
      <c r="D335" s="11"/>
      <c r="E335" s="49"/>
      <c r="F335" s="6"/>
      <c r="G335" s="6"/>
      <c r="H335" s="9"/>
      <c r="I335" s="9"/>
      <c r="J335" s="6"/>
      <c r="K335" s="6"/>
      <c r="L335" s="6"/>
      <c r="M335" s="12"/>
      <c r="N335" s="6"/>
      <c r="O335" s="18"/>
      <c r="P335" s="52"/>
      <c r="Q335" s="13"/>
      <c r="R335" s="14"/>
      <c r="S335" s="63"/>
      <c r="T335" s="13"/>
      <c r="V335" s="13"/>
      <c r="W335" s="14"/>
      <c r="BB335" s="1"/>
      <c r="BC335" t="s">
        <v>614</v>
      </c>
      <c r="BD335" s="1"/>
    </row>
    <row r="336" spans="1:56" ht="15">
      <c r="A336" s="6"/>
      <c r="B336" s="17"/>
      <c r="C336" s="11"/>
      <c r="D336" s="11"/>
      <c r="E336" s="49"/>
      <c r="F336" s="6"/>
      <c r="G336" s="6"/>
      <c r="H336" s="9"/>
      <c r="I336" s="9"/>
      <c r="J336" s="6"/>
      <c r="K336" s="6"/>
      <c r="L336" s="6"/>
      <c r="M336" s="12"/>
      <c r="N336" s="6"/>
      <c r="O336" s="18"/>
      <c r="P336" s="52"/>
      <c r="Q336" s="13"/>
      <c r="R336" s="14"/>
      <c r="S336" s="13"/>
      <c r="T336" s="13"/>
      <c r="U336" s="13"/>
      <c r="V336" s="13"/>
      <c r="W336" s="14"/>
      <c r="BB336" s="1"/>
      <c r="BC336" t="s">
        <v>615</v>
      </c>
      <c r="BD336" s="1"/>
    </row>
    <row r="337" spans="1:56" ht="15">
      <c r="A337" s="6"/>
      <c r="B337" s="17"/>
      <c r="C337" s="11"/>
      <c r="D337" s="11"/>
      <c r="E337" s="49"/>
      <c r="F337" s="6"/>
      <c r="G337" s="6"/>
      <c r="H337" s="9"/>
      <c r="I337" s="9"/>
      <c r="J337" s="6"/>
      <c r="K337" s="6"/>
      <c r="L337" s="6"/>
      <c r="M337" s="12"/>
      <c r="N337" s="6"/>
      <c r="O337" s="18"/>
      <c r="P337" s="52"/>
      <c r="Q337" s="13"/>
      <c r="R337" s="14"/>
      <c r="S337" s="13"/>
      <c r="T337" s="13"/>
      <c r="U337" s="13"/>
      <c r="V337" s="13"/>
      <c r="W337" s="14"/>
      <c r="BB337" s="1"/>
      <c r="BC337" t="s">
        <v>616</v>
      </c>
      <c r="BD337" s="1"/>
    </row>
    <row r="338" spans="1:56" ht="15">
      <c r="A338" s="6"/>
      <c r="B338" s="17"/>
      <c r="C338" s="11"/>
      <c r="D338" s="11"/>
      <c r="E338" s="49"/>
      <c r="F338" s="6"/>
      <c r="G338" s="6"/>
      <c r="H338" s="9"/>
      <c r="I338" s="9"/>
      <c r="J338" s="6"/>
      <c r="K338" s="6"/>
      <c r="L338" s="6"/>
      <c r="M338" s="12"/>
      <c r="N338" s="6"/>
      <c r="O338" s="18"/>
      <c r="P338" s="52"/>
      <c r="Q338" s="13"/>
      <c r="R338" s="14"/>
      <c r="S338" s="13"/>
      <c r="T338" s="13"/>
      <c r="U338" s="13"/>
      <c r="V338" s="13"/>
      <c r="W338" s="14"/>
      <c r="BB338" s="1"/>
      <c r="BC338" t="s">
        <v>617</v>
      </c>
      <c r="BD338" s="1"/>
    </row>
    <row r="339" spans="1:56" ht="15">
      <c r="A339" s="6"/>
      <c r="B339" s="4"/>
      <c r="H339"/>
      <c r="I339"/>
      <c r="L339" s="6"/>
      <c r="M339" s="12"/>
      <c r="N339" s="6"/>
      <c r="O339" s="12"/>
      <c r="P339" s="58"/>
      <c r="S339" s="13"/>
      <c r="T339"/>
      <c r="U339" s="13"/>
      <c r="V339" s="13"/>
      <c r="W339" s="14"/>
      <c r="BB339" s="1"/>
      <c r="BC339" t="s">
        <v>618</v>
      </c>
      <c r="BD339" s="1"/>
    </row>
    <row r="340" spans="1:56" ht="15">
      <c r="A340" s="6"/>
      <c r="B340" s="20"/>
      <c r="C340" s="11"/>
      <c r="D340" s="11"/>
      <c r="E340" s="49"/>
      <c r="F340" s="6"/>
      <c r="G340" s="6"/>
      <c r="H340" s="9"/>
      <c r="I340" s="9"/>
      <c r="J340" s="6"/>
      <c r="K340" s="6"/>
      <c r="L340" s="6"/>
      <c r="M340" s="12"/>
      <c r="N340" s="6"/>
      <c r="O340" s="18"/>
      <c r="P340" s="52"/>
      <c r="Q340" s="13"/>
      <c r="R340" s="14"/>
      <c r="S340" s="13"/>
      <c r="T340" s="13"/>
      <c r="U340" s="13"/>
      <c r="V340" s="13"/>
      <c r="W340" s="14"/>
      <c r="BB340" s="1"/>
      <c r="BC340" t="s">
        <v>619</v>
      </c>
      <c r="BD340" s="1"/>
    </row>
    <row r="341" spans="1:56" ht="15">
      <c r="A341" s="6"/>
      <c r="B341" s="20"/>
      <c r="C341" s="11"/>
      <c r="D341" s="11"/>
      <c r="E341" s="49"/>
      <c r="F341" s="6"/>
      <c r="G341" s="6"/>
      <c r="H341" s="9"/>
      <c r="I341" s="9"/>
      <c r="J341" s="6"/>
      <c r="K341" s="6"/>
      <c r="L341" s="6"/>
      <c r="M341" s="12"/>
      <c r="N341" s="6"/>
      <c r="O341" s="18"/>
      <c r="P341" s="52"/>
      <c r="Q341" s="13"/>
      <c r="R341" s="14"/>
      <c r="S341" s="13"/>
      <c r="T341" s="13"/>
      <c r="U341" s="13"/>
      <c r="V341" s="13"/>
      <c r="W341" s="14"/>
      <c r="BB341" s="1"/>
      <c r="BC341" t="s">
        <v>620</v>
      </c>
      <c r="BD341" s="1"/>
    </row>
    <row r="342" spans="1:56" ht="15">
      <c r="A342" s="6"/>
      <c r="B342" s="20"/>
      <c r="C342" s="11"/>
      <c r="D342" s="11"/>
      <c r="E342" s="49"/>
      <c r="F342" s="6"/>
      <c r="G342" s="6"/>
      <c r="H342" s="9"/>
      <c r="I342" s="9"/>
      <c r="J342" s="6"/>
      <c r="K342" s="6"/>
      <c r="L342" s="6"/>
      <c r="M342" s="12"/>
      <c r="N342" s="6"/>
      <c r="O342" s="18"/>
      <c r="P342" s="52"/>
      <c r="Q342" s="13"/>
      <c r="R342" s="14"/>
      <c r="S342" s="13"/>
      <c r="T342" s="13"/>
      <c r="V342" s="14"/>
      <c r="W342" s="14"/>
      <c r="BB342" s="1"/>
      <c r="BC342" t="s">
        <v>621</v>
      </c>
      <c r="BD342" s="1"/>
    </row>
    <row r="343" spans="1:56" ht="15">
      <c r="A343" s="6"/>
      <c r="B343" s="20"/>
      <c r="C343" s="11"/>
      <c r="D343" s="11"/>
      <c r="E343" s="49"/>
      <c r="F343" s="6"/>
      <c r="G343" s="6"/>
      <c r="H343" s="9"/>
      <c r="I343" s="9"/>
      <c r="J343" s="6"/>
      <c r="K343" s="6"/>
      <c r="L343" s="6"/>
      <c r="M343" s="12"/>
      <c r="N343" s="6"/>
      <c r="O343" s="18"/>
      <c r="P343" s="52"/>
      <c r="Q343" s="13"/>
      <c r="R343" s="14"/>
      <c r="S343" s="13"/>
      <c r="V343" s="14"/>
      <c r="W343" s="14"/>
      <c r="BB343" s="1"/>
      <c r="BC343" t="s">
        <v>622</v>
      </c>
      <c r="BD343" s="1"/>
    </row>
    <row r="344" spans="1:56" ht="15">
      <c r="A344" s="6"/>
      <c r="B344" s="20"/>
      <c r="C344" s="11"/>
      <c r="D344" s="11"/>
      <c r="E344" s="49"/>
      <c r="F344" s="6"/>
      <c r="G344" s="6"/>
      <c r="H344" s="9"/>
      <c r="I344" s="9"/>
      <c r="J344" s="6"/>
      <c r="K344" s="6"/>
      <c r="L344" s="6"/>
      <c r="M344" s="12"/>
      <c r="N344" s="6"/>
      <c r="O344" s="18"/>
      <c r="P344" s="52"/>
      <c r="Q344" s="13"/>
      <c r="R344" s="14"/>
      <c r="S344" s="13"/>
      <c r="V344" s="14"/>
      <c r="W344" s="14"/>
      <c r="BB344" s="1"/>
      <c r="BC344" t="s">
        <v>623</v>
      </c>
      <c r="BD344" s="1"/>
    </row>
    <row r="345" spans="1:56" ht="15">
      <c r="A345" s="6"/>
      <c r="B345" s="20"/>
      <c r="C345" s="11"/>
      <c r="D345" s="11"/>
      <c r="E345" s="49"/>
      <c r="F345" s="6"/>
      <c r="G345" s="6"/>
      <c r="H345" s="9"/>
      <c r="I345" s="9"/>
      <c r="J345" s="6"/>
      <c r="K345" s="6"/>
      <c r="L345" s="6"/>
      <c r="M345" s="12"/>
      <c r="N345" s="6"/>
      <c r="O345" s="18"/>
      <c r="P345" s="52"/>
      <c r="Q345" s="13"/>
      <c r="R345" s="14"/>
      <c r="S345" s="13"/>
      <c r="V345" s="14"/>
      <c r="W345" s="14"/>
      <c r="BB345" s="1"/>
      <c r="BC345" t="s">
        <v>624</v>
      </c>
      <c r="BD345" s="1"/>
    </row>
    <row r="346" spans="1:56" ht="15">
      <c r="A346" s="6"/>
      <c r="B346" s="26"/>
      <c r="O346" s="30"/>
      <c r="P346" s="54"/>
      <c r="S346" s="61"/>
      <c r="V346" s="14"/>
      <c r="W346" s="14"/>
      <c r="BB346" s="1"/>
      <c r="BC346" t="s">
        <v>625</v>
      </c>
      <c r="BD346" s="1"/>
    </row>
    <row r="347" spans="1:56" ht="15">
      <c r="A347" s="6"/>
      <c r="B347" s="26"/>
      <c r="O347" s="30"/>
      <c r="P347" s="54"/>
      <c r="S347" s="61"/>
      <c r="V347" s="14"/>
      <c r="W347" s="14"/>
      <c r="BB347" s="1"/>
      <c r="BC347" t="s">
        <v>626</v>
      </c>
      <c r="BD347" s="1"/>
    </row>
    <row r="348" spans="1:56" ht="15">
      <c r="A348" s="6"/>
      <c r="B348" s="26"/>
      <c r="O348" s="30"/>
      <c r="P348" s="54"/>
      <c r="S348" s="61"/>
      <c r="V348" s="14"/>
      <c r="W348" s="14"/>
      <c r="BB348" s="1"/>
      <c r="BC348" t="s">
        <v>627</v>
      </c>
      <c r="BD348" s="1"/>
    </row>
    <row r="349" spans="1:56" ht="15">
      <c r="A349" s="6"/>
      <c r="B349" s="26"/>
      <c r="O349" s="30"/>
      <c r="P349" s="54"/>
      <c r="S349" s="61"/>
      <c r="V349" s="13"/>
      <c r="W349" s="14"/>
      <c r="BB349" s="1"/>
      <c r="BC349" t="s">
        <v>628</v>
      </c>
      <c r="BD349" s="1"/>
    </row>
    <row r="350" spans="1:56" ht="15">
      <c r="A350" s="6"/>
      <c r="B350" s="21"/>
      <c r="C350" s="9"/>
      <c r="D350" s="9"/>
      <c r="E350" s="49"/>
      <c r="F350" s="6"/>
      <c r="G350" s="6"/>
      <c r="O350" s="30"/>
      <c r="P350" s="54"/>
      <c r="Q350" s="14"/>
      <c r="R350" s="14"/>
      <c r="S350" s="61"/>
      <c r="V350" s="13"/>
      <c r="W350" s="14"/>
      <c r="BB350" s="1"/>
      <c r="BC350" t="s">
        <v>629</v>
      </c>
      <c r="BD350" s="1"/>
    </row>
    <row r="351" spans="1:56" ht="15">
      <c r="A351" s="6"/>
      <c r="B351" s="21"/>
      <c r="C351" s="9"/>
      <c r="D351" s="9"/>
      <c r="E351" s="49"/>
      <c r="F351" s="6"/>
      <c r="G351" s="6"/>
      <c r="O351" s="30"/>
      <c r="P351" s="54"/>
      <c r="Q351" s="14"/>
      <c r="R351" s="14"/>
      <c r="S351" s="61"/>
      <c r="V351" s="13"/>
      <c r="W351" s="14"/>
      <c r="BB351" s="1"/>
      <c r="BC351" t="s">
        <v>630</v>
      </c>
      <c r="BD351" s="1"/>
    </row>
    <row r="352" spans="1:56" ht="15">
      <c r="A352" s="6"/>
      <c r="B352" s="21"/>
      <c r="C352" s="9"/>
      <c r="D352" s="9"/>
      <c r="E352" s="49"/>
      <c r="F352" s="6"/>
      <c r="G352" s="6"/>
      <c r="O352" s="30"/>
      <c r="P352" s="54"/>
      <c r="Q352" s="14"/>
      <c r="R352" s="14"/>
      <c r="S352" s="61"/>
      <c r="U352" s="13"/>
      <c r="V352" s="13"/>
      <c r="W352" s="14"/>
      <c r="BB352" s="1"/>
      <c r="BC352" t="s">
        <v>631</v>
      </c>
      <c r="BD352" s="1"/>
    </row>
    <row r="353" spans="1:56" ht="15">
      <c r="A353" s="6"/>
      <c r="B353" s="21"/>
      <c r="C353" s="9"/>
      <c r="D353" s="9"/>
      <c r="E353" s="49"/>
      <c r="F353" s="6"/>
      <c r="G353" s="6"/>
      <c r="O353" s="30"/>
      <c r="P353" s="54"/>
      <c r="Q353" s="14"/>
      <c r="R353" s="14"/>
      <c r="S353" s="61"/>
      <c r="T353" s="13"/>
      <c r="U353" s="13"/>
      <c r="V353" s="13"/>
      <c r="W353" s="14"/>
      <c r="BB353" s="1"/>
      <c r="BC353" t="s">
        <v>632</v>
      </c>
      <c r="BD353" s="1"/>
    </row>
    <row r="354" spans="1:56" ht="15">
      <c r="A354" s="6"/>
      <c r="B354" s="21"/>
      <c r="C354" s="9"/>
      <c r="D354" s="9"/>
      <c r="E354" s="49"/>
      <c r="F354" s="6"/>
      <c r="G354" s="6"/>
      <c r="O354" s="30"/>
      <c r="P354" s="54"/>
      <c r="Q354" s="14"/>
      <c r="R354" s="14"/>
      <c r="S354" s="61"/>
      <c r="T354" s="13"/>
      <c r="V354" s="13"/>
      <c r="W354" s="14"/>
      <c r="BB354" s="1"/>
      <c r="BC354" t="s">
        <v>633</v>
      </c>
      <c r="BD354" s="1"/>
    </row>
    <row r="355" spans="1:54" ht="15">
      <c r="A355" s="6"/>
      <c r="B355" s="21"/>
      <c r="C355" s="9"/>
      <c r="D355" s="9"/>
      <c r="E355" s="49"/>
      <c r="F355" s="6"/>
      <c r="G355" s="6"/>
      <c r="O355" s="30"/>
      <c r="P355" s="54"/>
      <c r="Q355" s="14"/>
      <c r="R355" s="14"/>
      <c r="S355" s="61"/>
      <c r="V355" s="13"/>
      <c r="W355" s="14"/>
      <c r="AZ355" s="1"/>
      <c r="BA355" t="s">
        <v>634</v>
      </c>
      <c r="BB355" s="1"/>
    </row>
    <row r="356" spans="1:54" ht="15">
      <c r="A356" s="6"/>
      <c r="B356" s="38"/>
      <c r="O356" s="30"/>
      <c r="P356" s="54"/>
      <c r="S356" s="61"/>
      <c r="V356" s="13"/>
      <c r="W356" s="14"/>
      <c r="AZ356" s="1"/>
      <c r="BA356" t="s">
        <v>635</v>
      </c>
      <c r="BB356" s="1"/>
    </row>
    <row r="357" spans="1:54" ht="15">
      <c r="A357" s="6"/>
      <c r="B357" s="4"/>
      <c r="O357" s="30"/>
      <c r="P357" s="54"/>
      <c r="S357" s="61"/>
      <c r="V357" s="13"/>
      <c r="W357" s="14"/>
      <c r="AZ357" s="1"/>
      <c r="BA357" t="s">
        <v>636</v>
      </c>
      <c r="BB357" s="1"/>
    </row>
    <row r="358" spans="1:54" ht="15">
      <c r="A358" s="6"/>
      <c r="C358" s="5"/>
      <c r="D358" s="5"/>
      <c r="O358" s="31"/>
      <c r="P358" s="59"/>
      <c r="U358" s="13"/>
      <c r="V358" s="13"/>
      <c r="W358" s="14"/>
      <c r="AZ358" s="1"/>
      <c r="BA358" t="s">
        <v>637</v>
      </c>
      <c r="BB358" s="1"/>
    </row>
    <row r="359" spans="1:54" ht="15">
      <c r="A359" s="6"/>
      <c r="C359" s="5"/>
      <c r="D359" s="5"/>
      <c r="O359" s="31"/>
      <c r="P359" s="59"/>
      <c r="T359" s="13"/>
      <c r="U359" s="13"/>
      <c r="V359" s="13"/>
      <c r="W359" s="14"/>
      <c r="AZ359" s="1"/>
      <c r="BA359" t="s">
        <v>638</v>
      </c>
      <c r="BB359" s="1"/>
    </row>
    <row r="360" spans="1:54" ht="15">
      <c r="A360" s="6"/>
      <c r="C360" s="5"/>
      <c r="D360" s="5"/>
      <c r="O360" s="31"/>
      <c r="P360" s="59"/>
      <c r="T360" s="13"/>
      <c r="U360" s="13"/>
      <c r="V360" s="13"/>
      <c r="W360" s="14"/>
      <c r="AZ360" s="1"/>
      <c r="BA360" t="s">
        <v>639</v>
      </c>
      <c r="BB360" s="1"/>
    </row>
    <row r="361" spans="1:54" ht="15">
      <c r="A361" s="6"/>
      <c r="C361" s="5"/>
      <c r="D361" s="5"/>
      <c r="O361" s="31"/>
      <c r="P361" s="59"/>
      <c r="T361" s="13"/>
      <c r="U361" s="13"/>
      <c r="V361" s="13"/>
      <c r="W361" s="14"/>
      <c r="AZ361" s="1"/>
      <c r="BA361" t="s">
        <v>640</v>
      </c>
      <c r="BB361" s="1"/>
    </row>
    <row r="362" spans="1:54" ht="15">
      <c r="A362" s="6"/>
      <c r="B362" s="20"/>
      <c r="C362" s="11"/>
      <c r="D362" s="11"/>
      <c r="E362" s="49"/>
      <c r="F362" s="6"/>
      <c r="G362" s="6"/>
      <c r="H362" s="9"/>
      <c r="I362" s="9"/>
      <c r="J362" s="6"/>
      <c r="K362" s="6"/>
      <c r="L362" s="6"/>
      <c r="M362" s="12"/>
      <c r="N362" s="6"/>
      <c r="O362" s="32"/>
      <c r="P362" s="60"/>
      <c r="Q362" s="13"/>
      <c r="R362" s="14"/>
      <c r="S362" s="13"/>
      <c r="T362" s="13"/>
      <c r="V362" s="13"/>
      <c r="W362" s="14"/>
      <c r="AZ362" s="1"/>
      <c r="BA362" t="s">
        <v>641</v>
      </c>
      <c r="BB362" s="1"/>
    </row>
    <row r="363" spans="1:54" ht="15">
      <c r="A363" s="6"/>
      <c r="B363" s="4"/>
      <c r="S363" s="61"/>
      <c r="V363" s="13"/>
      <c r="W363" s="14"/>
      <c r="AZ363" s="1"/>
      <c r="BA363" t="s">
        <v>642</v>
      </c>
      <c r="BB363" s="1"/>
    </row>
    <row r="364" spans="1:56" ht="15">
      <c r="A364" s="6"/>
      <c r="B364" s="38"/>
      <c r="S364" s="61"/>
      <c r="V364" s="13"/>
      <c r="W364" s="14"/>
      <c r="BB364" s="1"/>
      <c r="BC364" t="s">
        <v>643</v>
      </c>
      <c r="BD364" s="1"/>
    </row>
    <row r="365" spans="1:56" ht="15">
      <c r="A365" s="6"/>
      <c r="B365" s="4"/>
      <c r="V365" s="13"/>
      <c r="W365" s="14"/>
      <c r="BB365" s="1"/>
      <c r="BC365" t="s">
        <v>644</v>
      </c>
      <c r="BD365" s="1"/>
    </row>
    <row r="366" spans="1:56" ht="15">
      <c r="A366" s="6"/>
      <c r="B366" s="4"/>
      <c r="V366" s="13"/>
      <c r="W366" s="14"/>
      <c r="BB366" s="1"/>
      <c r="BC366" t="s">
        <v>645</v>
      </c>
      <c r="BD366" s="1"/>
    </row>
    <row r="367" spans="1:56" ht="15">
      <c r="A367" s="6"/>
      <c r="B367" s="4"/>
      <c r="W367" s="14"/>
      <c r="BB367" s="1"/>
      <c r="BC367" t="s">
        <v>646</v>
      </c>
      <c r="BD367" s="1"/>
    </row>
    <row r="368" spans="1:56" ht="15">
      <c r="A368" s="6"/>
      <c r="B368" s="4"/>
      <c r="W368" s="14"/>
      <c r="BB368" s="1"/>
      <c r="BC368" t="s">
        <v>647</v>
      </c>
      <c r="BD368" s="1"/>
    </row>
    <row r="369" spans="1:56" ht="15">
      <c r="A369" s="6"/>
      <c r="B369" s="4"/>
      <c r="U369" s="13"/>
      <c r="W369" s="14"/>
      <c r="BB369" s="1"/>
      <c r="BC369" t="s">
        <v>648</v>
      </c>
      <c r="BD369" s="1"/>
    </row>
    <row r="370" spans="1:56" ht="15">
      <c r="A370" s="6"/>
      <c r="B370" s="20"/>
      <c r="C370" s="11"/>
      <c r="D370" s="11"/>
      <c r="E370" s="49"/>
      <c r="F370" s="6"/>
      <c r="G370" s="6"/>
      <c r="H370" s="9"/>
      <c r="I370" s="9"/>
      <c r="J370" s="6"/>
      <c r="K370" s="6"/>
      <c r="L370" s="6"/>
      <c r="M370" s="12"/>
      <c r="O370" s="32"/>
      <c r="P370" s="60"/>
      <c r="Q370" s="13"/>
      <c r="R370" s="14"/>
      <c r="S370" s="13"/>
      <c r="T370" s="13"/>
      <c r="U370" s="13"/>
      <c r="W370" s="14"/>
      <c r="BB370" s="1"/>
      <c r="BC370" t="s">
        <v>649</v>
      </c>
      <c r="BD370" s="1"/>
    </row>
    <row r="371" spans="1:56" ht="15">
      <c r="A371" s="6"/>
      <c r="B371" s="20"/>
      <c r="C371" s="11"/>
      <c r="D371" s="11"/>
      <c r="E371" s="49"/>
      <c r="F371" s="6"/>
      <c r="G371" s="6"/>
      <c r="H371" s="9"/>
      <c r="I371" s="9"/>
      <c r="J371" s="6"/>
      <c r="K371" s="6"/>
      <c r="L371" s="6"/>
      <c r="M371" s="12"/>
      <c r="O371" s="32"/>
      <c r="P371" s="60"/>
      <c r="Q371" s="13"/>
      <c r="R371" s="14"/>
      <c r="S371" s="13"/>
      <c r="T371" s="13"/>
      <c r="W371" s="14"/>
      <c r="BB371" s="1"/>
      <c r="BC371" t="s">
        <v>650</v>
      </c>
      <c r="BD371" s="1"/>
    </row>
    <row r="372" spans="1:56" ht="15">
      <c r="A372" s="6"/>
      <c r="B372" s="20"/>
      <c r="C372" s="11"/>
      <c r="D372" s="11"/>
      <c r="E372" s="49"/>
      <c r="F372" s="6"/>
      <c r="G372" s="6"/>
      <c r="H372" s="9"/>
      <c r="I372" s="9"/>
      <c r="J372" s="6"/>
      <c r="K372" s="6"/>
      <c r="L372" s="6"/>
      <c r="M372" s="12"/>
      <c r="O372" s="32"/>
      <c r="P372" s="60"/>
      <c r="Q372" s="13"/>
      <c r="R372" s="14"/>
      <c r="S372" s="13"/>
      <c r="W372" s="14"/>
      <c r="BB372" s="1"/>
      <c r="BC372" t="s">
        <v>651</v>
      </c>
      <c r="BD372" s="1"/>
    </row>
    <row r="373" spans="1:56" ht="15">
      <c r="A373" s="6"/>
      <c r="B373" s="20"/>
      <c r="C373" s="11"/>
      <c r="D373" s="11"/>
      <c r="E373" s="49"/>
      <c r="F373" s="6"/>
      <c r="G373" s="6"/>
      <c r="H373" s="9"/>
      <c r="I373" s="9"/>
      <c r="J373" s="6"/>
      <c r="K373" s="6"/>
      <c r="L373" s="6"/>
      <c r="M373" s="12"/>
      <c r="O373" s="32"/>
      <c r="P373" s="60"/>
      <c r="Q373" s="13"/>
      <c r="R373" s="14"/>
      <c r="S373" s="13"/>
      <c r="W373" s="14"/>
      <c r="BB373" s="1"/>
      <c r="BC373" t="s">
        <v>652</v>
      </c>
      <c r="BD373" s="1"/>
    </row>
    <row r="374" spans="1:56" ht="15">
      <c r="A374" s="6"/>
      <c r="B374" s="20"/>
      <c r="C374" s="11"/>
      <c r="D374" s="11"/>
      <c r="E374" s="49"/>
      <c r="F374" s="6"/>
      <c r="G374" s="6"/>
      <c r="H374" s="9"/>
      <c r="I374" s="9"/>
      <c r="J374" s="6"/>
      <c r="K374" s="6"/>
      <c r="L374" s="6"/>
      <c r="M374" s="12"/>
      <c r="O374" s="32"/>
      <c r="P374" s="60"/>
      <c r="Q374" s="13"/>
      <c r="R374" s="14"/>
      <c r="S374" s="13"/>
      <c r="W374" s="14"/>
      <c r="BB374" s="1"/>
      <c r="BC374" t="s">
        <v>653</v>
      </c>
      <c r="BD374" s="1"/>
    </row>
    <row r="375" spans="1:56" ht="15">
      <c r="A375" s="6"/>
      <c r="B375" s="22"/>
      <c r="O375" s="31"/>
      <c r="P375" s="59"/>
      <c r="W375" s="14"/>
      <c r="BB375" s="1"/>
      <c r="BC375" t="s">
        <v>654</v>
      </c>
      <c r="BD375" s="1"/>
    </row>
    <row r="376" spans="1:56" ht="15">
      <c r="A376" s="6"/>
      <c r="B376" s="22"/>
      <c r="O376" s="31"/>
      <c r="P376" s="59"/>
      <c r="W376" s="14"/>
      <c r="BB376" s="1"/>
      <c r="BC376" t="s">
        <v>655</v>
      </c>
      <c r="BD376" s="1"/>
    </row>
    <row r="377" spans="1:56" ht="15">
      <c r="A377" s="6"/>
      <c r="B377" s="22"/>
      <c r="O377" s="31"/>
      <c r="P377" s="59"/>
      <c r="W377" s="14"/>
      <c r="BB377" s="1"/>
      <c r="BC377" t="s">
        <v>656</v>
      </c>
      <c r="BD377" s="1"/>
    </row>
    <row r="378" spans="1:56" ht="15">
      <c r="A378" s="6"/>
      <c r="B378" s="22"/>
      <c r="O378" s="31"/>
      <c r="P378" s="59"/>
      <c r="W378" s="14"/>
      <c r="BB378" s="1"/>
      <c r="BC378" t="s">
        <v>657</v>
      </c>
      <c r="BD378" s="1"/>
    </row>
    <row r="379" spans="1:56" ht="15">
      <c r="A379" s="6"/>
      <c r="B379" s="22"/>
      <c r="O379" s="31"/>
      <c r="P379" s="59"/>
      <c r="W379" s="14"/>
      <c r="BB379" s="1"/>
      <c r="BC379" t="s">
        <v>658</v>
      </c>
      <c r="BD379" s="1"/>
    </row>
    <row r="380" spans="1:56" ht="15">
      <c r="A380" s="6"/>
      <c r="B380" s="22"/>
      <c r="O380" s="31"/>
      <c r="P380" s="59"/>
      <c r="W380" s="14"/>
      <c r="BB380" s="1"/>
      <c r="BC380" t="s">
        <v>659</v>
      </c>
      <c r="BD380" s="1"/>
    </row>
    <row r="381" spans="1:56" ht="15">
      <c r="A381" s="6"/>
      <c r="B381" s="22"/>
      <c r="O381" s="31"/>
      <c r="P381" s="59"/>
      <c r="R381" s="14"/>
      <c r="W381" s="14"/>
      <c r="BB381" s="1"/>
      <c r="BC381" t="s">
        <v>660</v>
      </c>
      <c r="BD381" s="1"/>
    </row>
    <row r="382" spans="1:56" ht="15">
      <c r="A382" s="6"/>
      <c r="B382" s="22"/>
      <c r="O382" s="31"/>
      <c r="P382" s="59"/>
      <c r="R382" s="13"/>
      <c r="T382" s="13"/>
      <c r="W382" s="14"/>
      <c r="BB382" s="1"/>
      <c r="BC382" t="s">
        <v>661</v>
      </c>
      <c r="BD382" s="1"/>
    </row>
    <row r="383" spans="1:56" ht="15">
      <c r="A383" s="6"/>
      <c r="B383" s="22"/>
      <c r="O383" s="31"/>
      <c r="P383" s="59"/>
      <c r="R383" s="13"/>
      <c r="T383" s="13"/>
      <c r="V383" s="13"/>
      <c r="W383" s="14"/>
      <c r="BB383" s="1"/>
      <c r="BC383" t="s">
        <v>662</v>
      </c>
      <c r="BD383" s="1"/>
    </row>
    <row r="384" spans="1:56" ht="15">
      <c r="A384" s="6"/>
      <c r="B384" s="38"/>
      <c r="C384" s="9"/>
      <c r="D384" s="9"/>
      <c r="E384" s="49"/>
      <c r="F384" s="6"/>
      <c r="G384" s="6"/>
      <c r="Q384" s="14"/>
      <c r="R384" s="14"/>
      <c r="S384" s="61"/>
      <c r="W384" s="14"/>
      <c r="BB384" s="1"/>
      <c r="BC384" t="s">
        <v>663</v>
      </c>
      <c r="BD384" s="1"/>
    </row>
    <row r="385" spans="1:56" ht="15">
      <c r="A385" s="6"/>
      <c r="B385" s="27"/>
      <c r="C385" s="9"/>
      <c r="D385" s="9"/>
      <c r="E385" s="49"/>
      <c r="F385" s="6"/>
      <c r="G385" s="6"/>
      <c r="H385" s="9"/>
      <c r="I385" s="9"/>
      <c r="J385" s="6"/>
      <c r="K385" s="6"/>
      <c r="L385" s="6"/>
      <c r="M385" s="12"/>
      <c r="O385" s="32"/>
      <c r="P385" s="60"/>
      <c r="Q385" s="13"/>
      <c r="R385" s="14"/>
      <c r="T385" s="13"/>
      <c r="U385" s="13"/>
      <c r="W385" s="14"/>
      <c r="BB385" s="1"/>
      <c r="BC385" t="s">
        <v>664</v>
      </c>
      <c r="BD385" s="1"/>
    </row>
    <row r="386" spans="1:56" ht="15">
      <c r="A386" s="6"/>
      <c r="B386" s="27"/>
      <c r="C386" s="9"/>
      <c r="D386" s="9"/>
      <c r="E386" s="49"/>
      <c r="F386" s="6"/>
      <c r="G386" s="6"/>
      <c r="H386" s="9"/>
      <c r="I386" s="9"/>
      <c r="J386" s="6"/>
      <c r="K386" s="6"/>
      <c r="L386" s="6"/>
      <c r="M386" s="12"/>
      <c r="O386" s="32"/>
      <c r="P386" s="60"/>
      <c r="Q386" s="13"/>
      <c r="R386" s="14"/>
      <c r="T386" s="13"/>
      <c r="U386" s="13"/>
      <c r="W386" s="14"/>
      <c r="BB386" s="1"/>
      <c r="BC386" t="s">
        <v>665</v>
      </c>
      <c r="BD386" s="1"/>
    </row>
    <row r="387" spans="1:56" ht="15">
      <c r="A387" s="6"/>
      <c r="B387" s="27"/>
      <c r="C387" s="11"/>
      <c r="D387" s="11"/>
      <c r="E387" s="49"/>
      <c r="F387" s="6"/>
      <c r="G387" s="6"/>
      <c r="H387" s="9"/>
      <c r="I387" s="9"/>
      <c r="J387" s="6"/>
      <c r="K387" s="6"/>
      <c r="L387" s="6"/>
      <c r="M387" s="12"/>
      <c r="O387" s="32"/>
      <c r="P387" s="60"/>
      <c r="Q387" s="13"/>
      <c r="R387" s="14"/>
      <c r="S387" s="61"/>
      <c r="T387" s="13"/>
      <c r="U387" s="13"/>
      <c r="W387" s="14"/>
      <c r="BB387" s="1"/>
      <c r="BC387" t="s">
        <v>666</v>
      </c>
      <c r="BD387" s="1"/>
    </row>
    <row r="388" spans="1:56" ht="15">
      <c r="A388" s="6"/>
      <c r="B388" s="27"/>
      <c r="C388" s="11"/>
      <c r="D388" s="11"/>
      <c r="E388" s="49"/>
      <c r="F388" s="6"/>
      <c r="G388" s="6"/>
      <c r="H388" s="9"/>
      <c r="I388" s="9"/>
      <c r="J388" s="6"/>
      <c r="K388" s="6"/>
      <c r="L388" s="6"/>
      <c r="M388" s="12"/>
      <c r="N388" s="6"/>
      <c r="O388" s="32"/>
      <c r="P388" s="60"/>
      <c r="Q388" s="13"/>
      <c r="R388" s="14"/>
      <c r="S388" s="61"/>
      <c r="T388" s="13"/>
      <c r="U388" s="13"/>
      <c r="W388" s="14"/>
      <c r="BB388" s="1"/>
      <c r="BC388" t="s">
        <v>667</v>
      </c>
      <c r="BD388" s="1"/>
    </row>
    <row r="389" spans="1:56" ht="15">
      <c r="A389" s="6"/>
      <c r="B389" s="27"/>
      <c r="C389" s="11"/>
      <c r="D389" s="11"/>
      <c r="E389" s="49"/>
      <c r="F389" s="6"/>
      <c r="G389" s="6"/>
      <c r="H389" s="9"/>
      <c r="I389" s="9"/>
      <c r="J389" s="6"/>
      <c r="K389" s="6"/>
      <c r="L389" s="6"/>
      <c r="M389" s="12"/>
      <c r="N389" s="6"/>
      <c r="O389" s="32"/>
      <c r="P389" s="60"/>
      <c r="Q389" s="13"/>
      <c r="R389" s="14"/>
      <c r="S389" s="61"/>
      <c r="T389" s="13"/>
      <c r="U389" s="13"/>
      <c r="W389" s="14"/>
      <c r="BB389" s="1"/>
      <c r="BC389" t="s">
        <v>668</v>
      </c>
      <c r="BD389" s="1"/>
    </row>
    <row r="390" spans="1:56" ht="15">
      <c r="A390" s="6"/>
      <c r="B390" s="27"/>
      <c r="C390" s="11"/>
      <c r="D390" s="11"/>
      <c r="E390" s="49"/>
      <c r="F390" s="6"/>
      <c r="G390" s="6"/>
      <c r="H390" s="9"/>
      <c r="I390" s="9"/>
      <c r="J390" s="6"/>
      <c r="K390" s="6"/>
      <c r="L390" s="6"/>
      <c r="M390" s="12"/>
      <c r="N390" s="6"/>
      <c r="O390" s="32"/>
      <c r="P390" s="60"/>
      <c r="Q390" s="13"/>
      <c r="R390" s="14"/>
      <c r="S390" s="61"/>
      <c r="T390" s="13"/>
      <c r="U390" s="13"/>
      <c r="W390" s="14"/>
      <c r="BB390" s="1"/>
      <c r="BC390" t="s">
        <v>669</v>
      </c>
      <c r="BD390" s="1"/>
    </row>
    <row r="391" spans="1:56" ht="15">
      <c r="A391" s="6"/>
      <c r="B391" s="27"/>
      <c r="C391" s="11"/>
      <c r="D391" s="11"/>
      <c r="E391" s="49"/>
      <c r="F391" s="6"/>
      <c r="G391" s="6"/>
      <c r="H391" s="9"/>
      <c r="I391" s="9"/>
      <c r="J391" s="6"/>
      <c r="K391" s="6"/>
      <c r="L391" s="6"/>
      <c r="M391" s="12"/>
      <c r="N391" s="6"/>
      <c r="O391" s="32"/>
      <c r="P391" s="60"/>
      <c r="Q391" s="13"/>
      <c r="R391" s="14"/>
      <c r="S391" s="61"/>
      <c r="T391" s="13"/>
      <c r="W391" s="14"/>
      <c r="BB391" s="1"/>
      <c r="BC391" t="s">
        <v>670</v>
      </c>
      <c r="BD391" s="1"/>
    </row>
    <row r="392" spans="1:56" ht="15">
      <c r="A392" s="6"/>
      <c r="W392" s="14"/>
      <c r="BB392" s="1"/>
      <c r="BC392" t="s">
        <v>671</v>
      </c>
      <c r="BD392" s="1"/>
    </row>
    <row r="393" spans="23:56" ht="15">
      <c r="W393" s="14"/>
      <c r="BB393" s="1"/>
      <c r="BC393" t="s">
        <v>672</v>
      </c>
      <c r="BD393" s="1"/>
    </row>
    <row r="394" spans="23:56" ht="15">
      <c r="W394" s="14"/>
      <c r="BB394" s="1"/>
      <c r="BC394" t="s">
        <v>673</v>
      </c>
      <c r="BD394" s="1"/>
    </row>
    <row r="395" spans="23:56" ht="15">
      <c r="W395" s="14"/>
      <c r="BB395" s="1"/>
      <c r="BC395" t="s">
        <v>674</v>
      </c>
      <c r="BD395" s="1"/>
    </row>
    <row r="396" spans="23:56" ht="15">
      <c r="W396" s="14"/>
      <c r="BB396" s="1"/>
      <c r="BC396" t="s">
        <v>675</v>
      </c>
      <c r="BD396" s="1"/>
    </row>
    <row r="397" spans="23:56" ht="15">
      <c r="W397" s="14"/>
      <c r="BB397" s="1"/>
      <c r="BC397" t="s">
        <v>676</v>
      </c>
      <c r="BD397" s="1"/>
    </row>
    <row r="398" spans="23:56" ht="15">
      <c r="W398" s="14"/>
      <c r="BB398" s="1"/>
      <c r="BC398" t="s">
        <v>677</v>
      </c>
      <c r="BD398" s="1"/>
    </row>
    <row r="399" spans="23:56" ht="15">
      <c r="W399" s="14"/>
      <c r="BB399" s="1"/>
      <c r="BC399" t="s">
        <v>678</v>
      </c>
      <c r="BD399" s="1"/>
    </row>
    <row r="400" spans="23:56" ht="15">
      <c r="W400" s="14"/>
      <c r="BB400" s="1"/>
      <c r="BC400" t="s">
        <v>679</v>
      </c>
      <c r="BD400" s="1"/>
    </row>
    <row r="401" spans="23:56" ht="15">
      <c r="W401" s="14"/>
      <c r="BB401" s="1"/>
      <c r="BC401" t="s">
        <v>680</v>
      </c>
      <c r="BD401" s="1"/>
    </row>
    <row r="402" spans="23:56" ht="15">
      <c r="W402" s="14"/>
      <c r="BB402" s="1"/>
      <c r="BC402" t="s">
        <v>681</v>
      </c>
      <c r="BD402" s="1"/>
    </row>
    <row r="403" spans="23:56" ht="15">
      <c r="W403" s="14"/>
      <c r="BB403" s="1"/>
      <c r="BC403" t="s">
        <v>682</v>
      </c>
      <c r="BD403" s="1"/>
    </row>
    <row r="404" spans="23:56" ht="15">
      <c r="W404" s="14"/>
      <c r="BB404" s="1"/>
      <c r="BC404" t="s">
        <v>683</v>
      </c>
      <c r="BD404" s="1"/>
    </row>
    <row r="405" spans="23:56" ht="15">
      <c r="W405" s="14"/>
      <c r="BB405" s="1"/>
      <c r="BC405" t="s">
        <v>684</v>
      </c>
      <c r="BD405" s="1"/>
    </row>
    <row r="406" spans="23:56" ht="15">
      <c r="W406" s="14"/>
      <c r="BB406" s="1"/>
      <c r="BC406" t="s">
        <v>685</v>
      </c>
      <c r="BD406" s="1"/>
    </row>
    <row r="407" spans="23:56" ht="15">
      <c r="W407" s="14"/>
      <c r="BB407" s="1"/>
      <c r="BC407" t="s">
        <v>686</v>
      </c>
      <c r="BD407" s="1"/>
    </row>
    <row r="408" spans="23:56" ht="15">
      <c r="W408" s="14"/>
      <c r="BB408" s="1"/>
      <c r="BC408" t="s">
        <v>688</v>
      </c>
      <c r="BD408" s="1"/>
    </row>
    <row r="409" spans="23:56" ht="15">
      <c r="W409" s="14"/>
      <c r="BB409" s="1"/>
      <c r="BC409" t="s">
        <v>689</v>
      </c>
      <c r="BD409" s="1"/>
    </row>
    <row r="410" spans="23:56" ht="15">
      <c r="W410" s="14"/>
      <c r="BB410" s="1"/>
      <c r="BC410" t="s">
        <v>690</v>
      </c>
      <c r="BD410" s="1"/>
    </row>
    <row r="411" spans="23:56" ht="15">
      <c r="W411" s="14"/>
      <c r="BB411" s="1"/>
      <c r="BC411" t="s">
        <v>740</v>
      </c>
      <c r="BD411" s="1"/>
    </row>
    <row r="412" spans="23:56" ht="15">
      <c r="W412" s="14"/>
      <c r="BB412" s="1"/>
      <c r="BC412" t="s">
        <v>741</v>
      </c>
      <c r="BD412" s="1"/>
    </row>
    <row r="413" spans="23:56" ht="15">
      <c r="W413" s="14"/>
      <c r="BB413" s="1"/>
      <c r="BC413" t="s">
        <v>742</v>
      </c>
      <c r="BD413" s="1"/>
    </row>
    <row r="414" spans="23:56" ht="15">
      <c r="W414" s="14"/>
      <c r="BB414" s="1"/>
      <c r="BC414" t="s">
        <v>743</v>
      </c>
      <c r="BD414" s="1"/>
    </row>
    <row r="415" spans="23:56" ht="15">
      <c r="W415" s="14"/>
      <c r="BB415" s="1"/>
      <c r="BC415" t="s">
        <v>744</v>
      </c>
      <c r="BD415" s="1"/>
    </row>
    <row r="416" spans="23:56" ht="15">
      <c r="W416" s="14"/>
      <c r="BB416" s="1"/>
      <c r="BC416" t="s">
        <v>745</v>
      </c>
      <c r="BD416" s="1"/>
    </row>
    <row r="417" spans="23:56" ht="15">
      <c r="W417" s="14"/>
      <c r="BB417" s="1"/>
      <c r="BC417" t="s">
        <v>746</v>
      </c>
      <c r="BD417" s="1"/>
    </row>
    <row r="418" spans="23:56" ht="15">
      <c r="W418" s="14"/>
      <c r="BB418" s="1"/>
      <c r="BC418" t="s">
        <v>747</v>
      </c>
      <c r="BD418" s="1"/>
    </row>
    <row r="419" spans="23:56" ht="15">
      <c r="W419" s="14"/>
      <c r="BB419" s="1"/>
      <c r="BC419" t="s">
        <v>748</v>
      </c>
      <c r="BD419" s="1"/>
    </row>
    <row r="420" spans="23:56" ht="15">
      <c r="W420" s="14"/>
      <c r="BB420" s="1"/>
      <c r="BC420" t="s">
        <v>749</v>
      </c>
      <c r="BD420" s="1"/>
    </row>
    <row r="421" spans="54:56" ht="15">
      <c r="BB421" s="1"/>
      <c r="BC421" t="s">
        <v>750</v>
      </c>
      <c r="BD421" s="1"/>
    </row>
    <row r="422" spans="54:56" ht="15">
      <c r="BB422" s="1"/>
      <c r="BC422" t="s">
        <v>751</v>
      </c>
      <c r="BD422" s="1"/>
    </row>
    <row r="423" spans="54:56" ht="15">
      <c r="BB423" s="1"/>
      <c r="BC423" t="s">
        <v>752</v>
      </c>
      <c r="BD423" s="1"/>
    </row>
    <row r="424" spans="54:56" ht="15">
      <c r="BB424" s="1"/>
      <c r="BC424" t="s">
        <v>753</v>
      </c>
      <c r="BD424" s="1"/>
    </row>
    <row r="425" spans="54:56" ht="15">
      <c r="BB425" s="1"/>
      <c r="BC425" t="s">
        <v>754</v>
      </c>
      <c r="BD425" s="1"/>
    </row>
    <row r="426" spans="54:56" ht="15">
      <c r="BB426" s="1"/>
      <c r="BC426" t="s">
        <v>755</v>
      </c>
      <c r="BD426" s="1"/>
    </row>
    <row r="427" spans="54:56" ht="15">
      <c r="BB427" s="1"/>
      <c r="BC427" t="s">
        <v>756</v>
      </c>
      <c r="BD427" s="1"/>
    </row>
    <row r="428" spans="54:56" ht="15">
      <c r="BB428" s="1"/>
      <c r="BC428" t="s">
        <v>757</v>
      </c>
      <c r="BD428" s="1"/>
    </row>
    <row r="429" spans="54:56" ht="15">
      <c r="BB429" s="1"/>
      <c r="BC429" t="s">
        <v>758</v>
      </c>
      <c r="BD429" s="1"/>
    </row>
    <row r="430" spans="54:56" ht="15">
      <c r="BB430" s="1"/>
      <c r="BC430" t="s">
        <v>759</v>
      </c>
      <c r="BD430" s="1"/>
    </row>
    <row r="431" spans="54:56" ht="15">
      <c r="BB431" s="1"/>
      <c r="BC431" t="s">
        <v>760</v>
      </c>
      <c r="BD431" s="1"/>
    </row>
    <row r="432" spans="54:56" ht="15">
      <c r="BB432" s="1"/>
      <c r="BC432" t="s">
        <v>761</v>
      </c>
      <c r="BD432" s="1"/>
    </row>
    <row r="433" spans="54:56" ht="15">
      <c r="BB433" s="1"/>
      <c r="BC433" t="s">
        <v>762</v>
      </c>
      <c r="BD433" s="1"/>
    </row>
    <row r="434" spans="54:56" ht="15">
      <c r="BB434" s="1"/>
      <c r="BC434" t="s">
        <v>763</v>
      </c>
      <c r="BD434" s="1"/>
    </row>
    <row r="435" spans="54:56" ht="15">
      <c r="BB435" s="1"/>
      <c r="BC435" t="s">
        <v>764</v>
      </c>
      <c r="BD435" s="1"/>
    </row>
    <row r="436" spans="54:56" ht="15">
      <c r="BB436" s="1"/>
      <c r="BC436" t="s">
        <v>765</v>
      </c>
      <c r="BD436" s="1"/>
    </row>
    <row r="437" spans="54:56" ht="15">
      <c r="BB437" s="1"/>
      <c r="BC437" t="s">
        <v>766</v>
      </c>
      <c r="BD437" s="1"/>
    </row>
    <row r="438" spans="54:56" ht="15">
      <c r="BB438" s="1"/>
      <c r="BC438" t="s">
        <v>767</v>
      </c>
      <c r="BD438" s="1"/>
    </row>
    <row r="439" spans="54:56" ht="15">
      <c r="BB439" s="1"/>
      <c r="BC439" t="s">
        <v>768</v>
      </c>
      <c r="BD439" s="1"/>
    </row>
    <row r="440" spans="54:56" ht="15">
      <c r="BB440" s="1"/>
      <c r="BC440" t="s">
        <v>769</v>
      </c>
      <c r="BD440" s="1"/>
    </row>
    <row r="441" spans="54:56" ht="15">
      <c r="BB441" s="1"/>
      <c r="BC441" t="s">
        <v>770</v>
      </c>
      <c r="BD441" s="1"/>
    </row>
    <row r="442" spans="54:56" ht="15">
      <c r="BB442" s="1"/>
      <c r="BC442" t="s">
        <v>771</v>
      </c>
      <c r="BD442" s="1"/>
    </row>
    <row r="443" spans="54:56" ht="15">
      <c r="BB443" s="1"/>
      <c r="BC443" t="s">
        <v>772</v>
      </c>
      <c r="BD443" s="1"/>
    </row>
    <row r="444" spans="54:56" ht="15">
      <c r="BB444" s="1"/>
      <c r="BC444" t="s">
        <v>773</v>
      </c>
      <c r="BD444" s="1"/>
    </row>
    <row r="445" spans="54:56" ht="15">
      <c r="BB445" s="1"/>
      <c r="BC445" t="s">
        <v>774</v>
      </c>
      <c r="BD445" s="1"/>
    </row>
    <row r="446" spans="54:56" ht="15">
      <c r="BB446" s="1"/>
      <c r="BC446" t="s">
        <v>775</v>
      </c>
      <c r="BD446" s="1"/>
    </row>
    <row r="447" spans="54:56" ht="15">
      <c r="BB447" s="1"/>
      <c r="BC447" t="s">
        <v>776</v>
      </c>
      <c r="BD447" s="1"/>
    </row>
    <row r="448" spans="54:56" ht="15">
      <c r="BB448" s="1"/>
      <c r="BC448" t="s">
        <v>777</v>
      </c>
      <c r="BD448" s="1"/>
    </row>
    <row r="449" spans="54:56" ht="15">
      <c r="BB449" s="1"/>
      <c r="BC449" t="s">
        <v>778</v>
      </c>
      <c r="BD449" s="1"/>
    </row>
    <row r="450" spans="54:56" ht="15">
      <c r="BB450" s="1"/>
      <c r="BC450" t="s">
        <v>779</v>
      </c>
      <c r="BD450" s="1"/>
    </row>
    <row r="451" spans="54:56" ht="15">
      <c r="BB451" s="1"/>
      <c r="BC451" t="s">
        <v>780</v>
      </c>
      <c r="BD451" s="1"/>
    </row>
    <row r="452" spans="54:56" ht="15">
      <c r="BB452" s="1"/>
      <c r="BC452" t="s">
        <v>781</v>
      </c>
      <c r="BD452" s="1"/>
    </row>
    <row r="453" spans="54:56" ht="15">
      <c r="BB453" s="1"/>
      <c r="BC453" t="s">
        <v>782</v>
      </c>
      <c r="BD453" s="1"/>
    </row>
    <row r="454" spans="54:56" ht="15">
      <c r="BB454" s="1"/>
      <c r="BC454" t="s">
        <v>783</v>
      </c>
      <c r="BD454" s="1"/>
    </row>
    <row r="455" spans="54:56" ht="15">
      <c r="BB455" s="1"/>
      <c r="BC455" t="s">
        <v>784</v>
      </c>
      <c r="BD455" s="1"/>
    </row>
    <row r="456" spans="54:56" ht="15">
      <c r="BB456" s="1"/>
      <c r="BC456" t="s">
        <v>785</v>
      </c>
      <c r="BD456" s="1"/>
    </row>
    <row r="457" spans="54:56" ht="15">
      <c r="BB457" s="1"/>
      <c r="BC457" t="s">
        <v>786</v>
      </c>
      <c r="BD457" s="1"/>
    </row>
    <row r="458" spans="54:56" ht="15">
      <c r="BB458" s="1"/>
      <c r="BC458" t="s">
        <v>787</v>
      </c>
      <c r="BD458" s="1"/>
    </row>
    <row r="459" spans="54:56" ht="15">
      <c r="BB459" s="1"/>
      <c r="BC459" t="s">
        <v>788</v>
      </c>
      <c r="BD459" s="1"/>
    </row>
    <row r="460" spans="54:56" ht="15">
      <c r="BB460" s="1"/>
      <c r="BC460" t="s">
        <v>789</v>
      </c>
      <c r="BD460" s="1"/>
    </row>
    <row r="461" spans="54:56" ht="15">
      <c r="BB461" s="1"/>
      <c r="BC461" t="s">
        <v>790</v>
      </c>
      <c r="BD461" s="1"/>
    </row>
    <row r="462" spans="54:56" ht="15">
      <c r="BB462" s="1"/>
      <c r="BC462" t="s">
        <v>791</v>
      </c>
      <c r="BD462" s="1"/>
    </row>
    <row r="463" spans="54:56" ht="15">
      <c r="BB463" s="1"/>
      <c r="BC463" t="s">
        <v>792</v>
      </c>
      <c r="BD463" s="1"/>
    </row>
    <row r="464" spans="54:56" ht="15">
      <c r="BB464" s="1"/>
      <c r="BC464" t="s">
        <v>793</v>
      </c>
      <c r="BD464" s="1"/>
    </row>
    <row r="465" spans="54:56" ht="15">
      <c r="BB465" s="1"/>
      <c r="BC465" t="s">
        <v>794</v>
      </c>
      <c r="BD465" s="1"/>
    </row>
    <row r="466" spans="54:56" ht="15">
      <c r="BB466" s="1"/>
      <c r="BC466" t="s">
        <v>795</v>
      </c>
      <c r="BD466" s="1"/>
    </row>
    <row r="467" spans="54:56" ht="15">
      <c r="BB467" s="1"/>
      <c r="BC467" t="s">
        <v>796</v>
      </c>
      <c r="BD467" s="1"/>
    </row>
    <row r="468" spans="54:56" ht="15">
      <c r="BB468" s="1"/>
      <c r="BC468" t="s">
        <v>797</v>
      </c>
      <c r="BD468" s="1"/>
    </row>
    <row r="469" spans="54:56" ht="15">
      <c r="BB469" s="1"/>
      <c r="BC469" t="s">
        <v>798</v>
      </c>
      <c r="BD469" s="1"/>
    </row>
    <row r="470" spans="54:56" ht="15">
      <c r="BB470" s="1"/>
      <c r="BC470" t="s">
        <v>799</v>
      </c>
      <c r="BD470" s="1"/>
    </row>
    <row r="471" spans="54:56" ht="15">
      <c r="BB471" s="1"/>
      <c r="BC471" t="s">
        <v>800</v>
      </c>
      <c r="BD471" s="1"/>
    </row>
    <row r="472" spans="54:56" ht="15">
      <c r="BB472" s="1"/>
      <c r="BC472" t="s">
        <v>801</v>
      </c>
      <c r="BD472" s="1"/>
    </row>
    <row r="473" spans="54:56" ht="15">
      <c r="BB473" s="1"/>
      <c r="BC473" t="s">
        <v>802</v>
      </c>
      <c r="BD473" s="1"/>
    </row>
    <row r="474" spans="54:56" ht="15">
      <c r="BB474" s="1"/>
      <c r="BC474" t="s">
        <v>803</v>
      </c>
      <c r="BD474" s="1"/>
    </row>
    <row r="475" spans="54:56" ht="15">
      <c r="BB475" s="1"/>
      <c r="BC475" t="s">
        <v>804</v>
      </c>
      <c r="BD475" s="1"/>
    </row>
    <row r="476" spans="54:56" ht="15">
      <c r="BB476" s="1"/>
      <c r="BC476" t="s">
        <v>805</v>
      </c>
      <c r="BD476" s="1"/>
    </row>
    <row r="477" spans="54:56" ht="15">
      <c r="BB477" s="1"/>
      <c r="BC477" t="s">
        <v>806</v>
      </c>
      <c r="BD477" s="1"/>
    </row>
    <row r="478" spans="54:56" ht="15">
      <c r="BB478" s="1"/>
      <c r="BC478" t="s">
        <v>807</v>
      </c>
      <c r="BD478" s="1"/>
    </row>
    <row r="479" spans="54:56" ht="15">
      <c r="BB479" s="1"/>
      <c r="BC479" t="s">
        <v>808</v>
      </c>
      <c r="BD479" s="1"/>
    </row>
    <row r="480" spans="54:56" ht="15">
      <c r="BB480" s="1"/>
      <c r="BC480" t="s">
        <v>809</v>
      </c>
      <c r="BD480" s="1"/>
    </row>
    <row r="481" spans="54:56" ht="15">
      <c r="BB481" s="1"/>
      <c r="BC481" t="s">
        <v>810</v>
      </c>
      <c r="BD481" s="1"/>
    </row>
    <row r="482" spans="54:56" ht="15">
      <c r="BB482" s="1"/>
      <c r="BC482" t="s">
        <v>811</v>
      </c>
      <c r="BD482" s="1"/>
    </row>
    <row r="483" spans="54:56" ht="15">
      <c r="BB483" s="1"/>
      <c r="BC483" t="s">
        <v>812</v>
      </c>
      <c r="BD483" s="1"/>
    </row>
    <row r="484" spans="54:56" ht="15">
      <c r="BB484" s="1"/>
      <c r="BC484" t="s">
        <v>813</v>
      </c>
      <c r="BD484" s="1"/>
    </row>
    <row r="485" spans="54:56" ht="15">
      <c r="BB485" s="1"/>
      <c r="BC485" t="s">
        <v>814</v>
      </c>
      <c r="BD485" s="1"/>
    </row>
    <row r="486" spans="54:56" ht="15">
      <c r="BB486" s="1"/>
      <c r="BC486" t="s">
        <v>815</v>
      </c>
      <c r="BD486" s="1"/>
    </row>
    <row r="487" spans="54:56" ht="15">
      <c r="BB487" s="1"/>
      <c r="BC487" t="s">
        <v>816</v>
      </c>
      <c r="BD487" s="1"/>
    </row>
    <row r="488" spans="54:56" ht="15">
      <c r="BB488" s="1"/>
      <c r="BC488" t="s">
        <v>817</v>
      </c>
      <c r="BD488" s="1"/>
    </row>
    <row r="489" spans="54:56" ht="15">
      <c r="BB489" s="1"/>
      <c r="BC489" t="s">
        <v>818</v>
      </c>
      <c r="BD489" s="1"/>
    </row>
    <row r="490" spans="54:56" ht="15">
      <c r="BB490" s="1"/>
      <c r="BC490" t="s">
        <v>819</v>
      </c>
      <c r="BD490" s="1"/>
    </row>
    <row r="491" spans="54:56" ht="15">
      <c r="BB491" s="1"/>
      <c r="BC491" t="s">
        <v>820</v>
      </c>
      <c r="BD491" s="1"/>
    </row>
    <row r="492" spans="54:56" ht="15">
      <c r="BB492" s="1"/>
      <c r="BC492" t="s">
        <v>821</v>
      </c>
      <c r="BD492" s="1"/>
    </row>
    <row r="493" spans="54:56" ht="15">
      <c r="BB493" s="1"/>
      <c r="BC493" t="s">
        <v>822</v>
      </c>
      <c r="BD493" s="1"/>
    </row>
    <row r="494" spans="54:56" ht="15">
      <c r="BB494" s="1"/>
      <c r="BC494" t="s">
        <v>823</v>
      </c>
      <c r="BD494" s="1"/>
    </row>
    <row r="495" spans="54:56" ht="15">
      <c r="BB495" s="1"/>
      <c r="BC495" t="s">
        <v>824</v>
      </c>
      <c r="BD495" s="1"/>
    </row>
    <row r="496" spans="54:56" ht="15">
      <c r="BB496" s="1"/>
      <c r="BC496" t="s">
        <v>825</v>
      </c>
      <c r="BD496" s="1"/>
    </row>
    <row r="497" spans="54:56" ht="15">
      <c r="BB497" s="1"/>
      <c r="BC497" t="s">
        <v>826</v>
      </c>
      <c r="BD497" s="1"/>
    </row>
    <row r="498" spans="54:56" ht="15">
      <c r="BB498" s="1"/>
      <c r="BC498" t="s">
        <v>827</v>
      </c>
      <c r="BD498" s="1"/>
    </row>
    <row r="499" spans="54:56" ht="15">
      <c r="BB499" s="1"/>
      <c r="BC499" t="s">
        <v>828</v>
      </c>
      <c r="BD499" s="1"/>
    </row>
    <row r="500" spans="54:56" ht="15">
      <c r="BB500" s="1"/>
      <c r="BC500" t="s">
        <v>829</v>
      </c>
      <c r="BD500" s="1"/>
    </row>
    <row r="501" spans="54:56" ht="15">
      <c r="BB501" s="1"/>
      <c r="BC501" t="s">
        <v>830</v>
      </c>
      <c r="BD501" s="1"/>
    </row>
    <row r="502" spans="54:56" ht="15">
      <c r="BB502" s="1"/>
      <c r="BC502" t="s">
        <v>831</v>
      </c>
      <c r="BD502" s="1"/>
    </row>
    <row r="503" spans="54:56" ht="15">
      <c r="BB503" s="1"/>
      <c r="BC503" t="s">
        <v>832</v>
      </c>
      <c r="BD503" s="1"/>
    </row>
    <row r="504" spans="54:56" ht="15">
      <c r="BB504" s="1"/>
      <c r="BC504" t="s">
        <v>833</v>
      </c>
      <c r="BD504" s="1"/>
    </row>
    <row r="505" spans="54:56" ht="15">
      <c r="BB505" s="1"/>
      <c r="BC505" t="s">
        <v>834</v>
      </c>
      <c r="BD505" s="1"/>
    </row>
    <row r="506" spans="54:56" ht="15">
      <c r="BB506" s="1"/>
      <c r="BC506" t="s">
        <v>835</v>
      </c>
      <c r="BD506" s="1"/>
    </row>
    <row r="507" spans="54:56" ht="15">
      <c r="BB507" s="1"/>
      <c r="BC507" t="s">
        <v>836</v>
      </c>
      <c r="BD507" s="1"/>
    </row>
    <row r="508" spans="54:56" ht="15">
      <c r="BB508" s="1"/>
      <c r="BC508" t="s">
        <v>837</v>
      </c>
      <c r="BD508" s="1"/>
    </row>
    <row r="509" spans="54:56" ht="15">
      <c r="BB509" s="1"/>
      <c r="BC509" t="s">
        <v>838</v>
      </c>
      <c r="BD509" s="1"/>
    </row>
    <row r="510" spans="54:56" ht="15">
      <c r="BB510" s="1"/>
      <c r="BC510" t="s">
        <v>839</v>
      </c>
      <c r="BD510" s="1"/>
    </row>
    <row r="511" spans="54:56" ht="15">
      <c r="BB511" s="1"/>
      <c r="BC511" t="s">
        <v>840</v>
      </c>
      <c r="BD511" s="1"/>
    </row>
    <row r="512" spans="54:56" ht="15">
      <c r="BB512" s="1"/>
      <c r="BC512" t="s">
        <v>841</v>
      </c>
      <c r="BD512" s="1"/>
    </row>
    <row r="513" spans="54:56" ht="15">
      <c r="BB513" s="1"/>
      <c r="BC513" t="s">
        <v>842</v>
      </c>
      <c r="BD513" s="1"/>
    </row>
    <row r="514" spans="54:56" ht="15">
      <c r="BB514" s="1"/>
      <c r="BC514" t="s">
        <v>843</v>
      </c>
      <c r="BD514" s="1"/>
    </row>
    <row r="515" spans="54:56" ht="15">
      <c r="BB515" s="1"/>
      <c r="BC515" t="s">
        <v>844</v>
      </c>
      <c r="BD515" s="1"/>
    </row>
    <row r="516" spans="54:56" ht="15">
      <c r="BB516" s="1"/>
      <c r="BC516" t="s">
        <v>845</v>
      </c>
      <c r="BD516" s="1"/>
    </row>
    <row r="517" spans="54:56" ht="15">
      <c r="BB517" s="1"/>
      <c r="BC517" t="s">
        <v>846</v>
      </c>
      <c r="BD517" s="1"/>
    </row>
    <row r="518" spans="54:56" ht="15">
      <c r="BB518" s="1"/>
      <c r="BC518" t="s">
        <v>847</v>
      </c>
      <c r="BD518" s="1"/>
    </row>
    <row r="519" spans="54:56" ht="15">
      <c r="BB519" s="1"/>
      <c r="BC519" t="s">
        <v>848</v>
      </c>
      <c r="BD519" s="1"/>
    </row>
    <row r="520" spans="54:56" ht="15">
      <c r="BB520" s="1"/>
      <c r="BC520" t="s">
        <v>849</v>
      </c>
      <c r="BD520" s="1"/>
    </row>
    <row r="521" spans="54:56" ht="15">
      <c r="BB521" s="1"/>
      <c r="BC521" t="s">
        <v>850</v>
      </c>
      <c r="BD521" s="1"/>
    </row>
    <row r="522" spans="54:56" ht="15">
      <c r="BB522" s="1"/>
      <c r="BC522" t="s">
        <v>851</v>
      </c>
      <c r="BD522" s="1"/>
    </row>
    <row r="523" spans="54:56" ht="15">
      <c r="BB523" s="1"/>
      <c r="BC523" t="s">
        <v>852</v>
      </c>
      <c r="BD523" s="1"/>
    </row>
    <row r="524" spans="54:56" ht="15">
      <c r="BB524" s="1"/>
      <c r="BC524" t="s">
        <v>853</v>
      </c>
      <c r="BD524" s="1"/>
    </row>
    <row r="525" spans="54:56" ht="15">
      <c r="BB525" s="1"/>
      <c r="BC525" t="s">
        <v>854</v>
      </c>
      <c r="BD525" s="1"/>
    </row>
    <row r="526" spans="54:56" ht="15">
      <c r="BB526" s="1"/>
      <c r="BC526" t="s">
        <v>855</v>
      </c>
      <c r="BD526" s="1"/>
    </row>
    <row r="527" spans="54:56" ht="15">
      <c r="BB527" s="1"/>
      <c r="BC527" t="s">
        <v>856</v>
      </c>
      <c r="BD527" s="1"/>
    </row>
    <row r="528" spans="54:56" ht="15">
      <c r="BB528" s="1"/>
      <c r="BC528" t="s">
        <v>857</v>
      </c>
      <c r="BD528" s="1"/>
    </row>
    <row r="529" spans="54:56" ht="15">
      <c r="BB529" s="1"/>
      <c r="BC529" t="s">
        <v>858</v>
      </c>
      <c r="BD529" s="1"/>
    </row>
    <row r="530" spans="54:56" ht="15">
      <c r="BB530" s="1"/>
      <c r="BC530" t="s">
        <v>859</v>
      </c>
      <c r="BD530" s="1"/>
    </row>
    <row r="531" spans="54:56" ht="15">
      <c r="BB531" s="1"/>
      <c r="BC531" t="s">
        <v>860</v>
      </c>
      <c r="BD531" s="1"/>
    </row>
    <row r="532" spans="54:56" ht="15">
      <c r="BB532" s="1"/>
      <c r="BC532" t="s">
        <v>861</v>
      </c>
      <c r="BD532" s="1"/>
    </row>
    <row r="533" spans="54:56" ht="15">
      <c r="BB533" s="1"/>
      <c r="BC533" t="s">
        <v>862</v>
      </c>
      <c r="BD533" s="1"/>
    </row>
    <row r="534" spans="54:56" ht="15">
      <c r="BB534" s="1"/>
      <c r="BC534" t="s">
        <v>863</v>
      </c>
      <c r="BD534" s="1"/>
    </row>
    <row r="535" spans="54:56" ht="15">
      <c r="BB535" s="1"/>
      <c r="BC535" t="s">
        <v>864</v>
      </c>
      <c r="BD535" s="1"/>
    </row>
    <row r="536" spans="54:56" ht="15">
      <c r="BB536" s="1"/>
      <c r="BC536" t="s">
        <v>865</v>
      </c>
      <c r="BD536" s="1"/>
    </row>
    <row r="537" spans="54:56" ht="15">
      <c r="BB537" s="1"/>
      <c r="BC537" t="s">
        <v>866</v>
      </c>
      <c r="BD537" s="1"/>
    </row>
    <row r="538" spans="54:56" ht="15">
      <c r="BB538" s="1"/>
      <c r="BC538" t="s">
        <v>867</v>
      </c>
      <c r="BD538" s="1"/>
    </row>
    <row r="539" spans="54:56" ht="15">
      <c r="BB539" s="1"/>
      <c r="BC539" t="s">
        <v>868</v>
      </c>
      <c r="BD539" s="1"/>
    </row>
    <row r="540" spans="54:56" ht="15">
      <c r="BB540" s="1"/>
      <c r="BC540" t="s">
        <v>869</v>
      </c>
      <c r="BD540" s="1"/>
    </row>
    <row r="541" spans="54:56" ht="15">
      <c r="BB541" s="1"/>
      <c r="BC541" t="s">
        <v>870</v>
      </c>
      <c r="BD541" s="1"/>
    </row>
    <row r="542" spans="54:56" ht="15">
      <c r="BB542" s="1"/>
      <c r="BC542" t="s">
        <v>871</v>
      </c>
      <c r="BD542" s="1"/>
    </row>
    <row r="543" spans="54:56" ht="15">
      <c r="BB543" s="1"/>
      <c r="BC543" t="s">
        <v>872</v>
      </c>
      <c r="BD543" s="1"/>
    </row>
    <row r="544" spans="54:56" ht="15">
      <c r="BB544" s="1"/>
      <c r="BC544" t="s">
        <v>873</v>
      </c>
      <c r="BD544" s="1"/>
    </row>
    <row r="545" spans="54:56" ht="15">
      <c r="BB545" s="1"/>
      <c r="BC545" t="s">
        <v>874</v>
      </c>
      <c r="BD545" s="1"/>
    </row>
    <row r="546" spans="54:56" ht="15">
      <c r="BB546" s="1"/>
      <c r="BC546" t="s">
        <v>875</v>
      </c>
      <c r="BD546" s="1"/>
    </row>
    <row r="547" spans="54:56" ht="15">
      <c r="BB547" s="1"/>
      <c r="BC547" t="s">
        <v>876</v>
      </c>
      <c r="BD547" s="1"/>
    </row>
    <row r="548" spans="54:56" ht="15">
      <c r="BB548" s="1"/>
      <c r="BC548" t="s">
        <v>877</v>
      </c>
      <c r="BD548" s="1"/>
    </row>
    <row r="549" spans="54:56" ht="15">
      <c r="BB549" s="1"/>
      <c r="BC549" t="s">
        <v>878</v>
      </c>
      <c r="BD549" s="1"/>
    </row>
    <row r="550" spans="54:56" ht="15">
      <c r="BB550" s="1"/>
      <c r="BC550" t="s">
        <v>879</v>
      </c>
      <c r="BD550" s="1"/>
    </row>
    <row r="551" spans="54:56" ht="15">
      <c r="BB551" s="1"/>
      <c r="BC551" t="s">
        <v>880</v>
      </c>
      <c r="BD551" s="1"/>
    </row>
    <row r="552" spans="54:56" ht="15">
      <c r="BB552" s="1"/>
      <c r="BC552" t="s">
        <v>881</v>
      </c>
      <c r="BD552" s="1"/>
    </row>
    <row r="553" spans="54:56" ht="15">
      <c r="BB553" s="1"/>
      <c r="BC553" t="s">
        <v>882</v>
      </c>
      <c r="BD553" s="1"/>
    </row>
    <row r="554" spans="54:56" ht="15">
      <c r="BB554" s="1"/>
      <c r="BC554" t="s">
        <v>883</v>
      </c>
      <c r="BD554" s="1"/>
    </row>
    <row r="555" spans="54:56" ht="15">
      <c r="BB555" s="1"/>
      <c r="BC555" t="s">
        <v>884</v>
      </c>
      <c r="BD555" s="1"/>
    </row>
    <row r="556" spans="54:56" ht="15">
      <c r="BB556" s="1"/>
      <c r="BC556" t="s">
        <v>885</v>
      </c>
      <c r="BD556" s="1"/>
    </row>
    <row r="557" spans="54:56" ht="15">
      <c r="BB557" s="1"/>
      <c r="BC557" t="s">
        <v>886</v>
      </c>
      <c r="BD557" s="1"/>
    </row>
    <row r="558" spans="54:56" ht="15">
      <c r="BB558" s="1"/>
      <c r="BC558" t="s">
        <v>887</v>
      </c>
      <c r="BD558" s="1"/>
    </row>
    <row r="559" spans="54:56" ht="15">
      <c r="BB559" s="1"/>
      <c r="BC559" t="s">
        <v>888</v>
      </c>
      <c r="BD559" s="1"/>
    </row>
    <row r="560" spans="54:56" ht="15">
      <c r="BB560" s="1"/>
      <c r="BC560" t="s">
        <v>889</v>
      </c>
      <c r="BD560" s="1"/>
    </row>
    <row r="561" spans="54:56" ht="15">
      <c r="BB561" s="1"/>
      <c r="BC561" t="s">
        <v>890</v>
      </c>
      <c r="BD561" s="1"/>
    </row>
    <row r="562" spans="54:56" ht="15">
      <c r="BB562" s="1"/>
      <c r="BC562" t="s">
        <v>891</v>
      </c>
      <c r="BD562" s="1"/>
    </row>
    <row r="563" spans="54:56" ht="15">
      <c r="BB563" s="1"/>
      <c r="BC563" t="s">
        <v>892</v>
      </c>
      <c r="BD563" s="1"/>
    </row>
    <row r="564" spans="54:56" ht="15">
      <c r="BB564" s="1"/>
      <c r="BC564" t="s">
        <v>893</v>
      </c>
      <c r="BD564" s="1"/>
    </row>
    <row r="565" spans="54:56" ht="15">
      <c r="BB565" s="1"/>
      <c r="BC565" t="s">
        <v>894</v>
      </c>
      <c r="BD565" s="1"/>
    </row>
    <row r="566" spans="54:56" ht="15">
      <c r="BB566" s="1"/>
      <c r="BC566" t="s">
        <v>895</v>
      </c>
      <c r="BD566" s="1"/>
    </row>
    <row r="567" spans="54:56" ht="15">
      <c r="BB567" s="1"/>
      <c r="BC567" t="s">
        <v>896</v>
      </c>
      <c r="BD567" s="1"/>
    </row>
    <row r="568" spans="54:56" ht="15">
      <c r="BB568" s="1"/>
      <c r="BC568" t="s">
        <v>897</v>
      </c>
      <c r="BD568" s="1"/>
    </row>
    <row r="569" spans="54:56" ht="15">
      <c r="BB569" s="1"/>
      <c r="BC569" t="s">
        <v>898</v>
      </c>
      <c r="BD569" s="1"/>
    </row>
    <row r="570" spans="54:56" ht="15">
      <c r="BB570" s="1"/>
      <c r="BC570" t="s">
        <v>899</v>
      </c>
      <c r="BD570" s="1"/>
    </row>
    <row r="571" spans="54:56" ht="15">
      <c r="BB571" s="1"/>
      <c r="BC571" t="s">
        <v>900</v>
      </c>
      <c r="BD571" s="1"/>
    </row>
    <row r="572" spans="54:56" ht="15">
      <c r="BB572" s="1"/>
      <c r="BC572" t="s">
        <v>901</v>
      </c>
      <c r="BD572" s="1"/>
    </row>
    <row r="573" spans="54:56" ht="15">
      <c r="BB573" s="1"/>
      <c r="BC573" t="s">
        <v>902</v>
      </c>
      <c r="BD573" s="1"/>
    </row>
    <row r="574" spans="54:56" ht="15">
      <c r="BB574" s="1"/>
      <c r="BC574" t="s">
        <v>903</v>
      </c>
      <c r="BD574" s="1"/>
    </row>
    <row r="575" spans="54:56" ht="15">
      <c r="BB575" s="1"/>
      <c r="BC575" t="s">
        <v>904</v>
      </c>
      <c r="BD575" s="1"/>
    </row>
    <row r="576" spans="54:56" ht="15">
      <c r="BB576" s="1"/>
      <c r="BC576" t="s">
        <v>905</v>
      </c>
      <c r="BD576" s="1"/>
    </row>
    <row r="577" spans="54:56" ht="15">
      <c r="BB577" s="1"/>
      <c r="BC577" t="s">
        <v>906</v>
      </c>
      <c r="BD577" s="1"/>
    </row>
    <row r="578" spans="54:56" ht="15">
      <c r="BB578" s="1"/>
      <c r="BC578" t="s">
        <v>907</v>
      </c>
      <c r="BD578" s="1"/>
    </row>
    <row r="579" spans="54:56" ht="15">
      <c r="BB579" s="1"/>
      <c r="BC579" t="s">
        <v>908</v>
      </c>
      <c r="BD579" s="1"/>
    </row>
    <row r="580" spans="54:56" ht="15">
      <c r="BB580" s="1"/>
      <c r="BC580" t="s">
        <v>909</v>
      </c>
      <c r="BD580" s="1"/>
    </row>
    <row r="581" spans="54:56" ht="15">
      <c r="BB581" s="1"/>
      <c r="BC581" t="s">
        <v>910</v>
      </c>
      <c r="BD581" s="1"/>
    </row>
    <row r="582" spans="54:56" ht="15">
      <c r="BB582" s="1"/>
      <c r="BC582" t="s">
        <v>911</v>
      </c>
      <c r="BD582" s="1"/>
    </row>
    <row r="583" spans="54:56" ht="15">
      <c r="BB583" s="1"/>
      <c r="BC583" t="s">
        <v>912</v>
      </c>
      <c r="BD583" s="1"/>
    </row>
    <row r="584" spans="54:56" ht="15">
      <c r="BB584" s="1"/>
      <c r="BC584" t="s">
        <v>913</v>
      </c>
      <c r="BD584" s="1"/>
    </row>
    <row r="585" spans="54:56" ht="15">
      <c r="BB585" s="1"/>
      <c r="BC585" t="s">
        <v>914</v>
      </c>
      <c r="BD585" s="1"/>
    </row>
    <row r="586" spans="54:56" ht="15">
      <c r="BB586" s="1"/>
      <c r="BC586" t="s">
        <v>915</v>
      </c>
      <c r="BD586" s="1"/>
    </row>
    <row r="587" spans="54:56" ht="15">
      <c r="BB587" s="1"/>
      <c r="BC587" t="s">
        <v>919</v>
      </c>
      <c r="BD587" s="1"/>
    </row>
    <row r="588" spans="54:56" ht="15">
      <c r="BB588" s="1"/>
      <c r="BC588" t="s">
        <v>920</v>
      </c>
      <c r="BD588" s="1"/>
    </row>
    <row r="589" spans="54:56" ht="15">
      <c r="BB589" s="1"/>
      <c r="BC589" t="s">
        <v>921</v>
      </c>
      <c r="BD589" s="1"/>
    </row>
    <row r="590" spans="54:56" ht="15">
      <c r="BB590" s="1"/>
      <c r="BC590" t="s">
        <v>922</v>
      </c>
      <c r="BD590" s="1"/>
    </row>
    <row r="591" spans="54:56" ht="15">
      <c r="BB591" s="1"/>
      <c r="BC591" t="s">
        <v>923</v>
      </c>
      <c r="BD591" s="1"/>
    </row>
    <row r="592" spans="54:56" ht="15">
      <c r="BB592" s="1"/>
      <c r="BC592" t="s">
        <v>924</v>
      </c>
      <c r="BD592" s="1"/>
    </row>
    <row r="593" spans="54:56" ht="15">
      <c r="BB593" s="1"/>
      <c r="BC593" t="s">
        <v>925</v>
      </c>
      <c r="BD593" s="1"/>
    </row>
    <row r="594" spans="54:56" ht="15">
      <c r="BB594" s="1"/>
      <c r="BC594" t="s">
        <v>926</v>
      </c>
      <c r="BD594" s="1"/>
    </row>
    <row r="595" spans="54:56" ht="15">
      <c r="BB595" s="1"/>
      <c r="BC595" t="s">
        <v>927</v>
      </c>
      <c r="BD595" s="1"/>
    </row>
    <row r="596" spans="54:56" ht="15">
      <c r="BB596" s="1"/>
      <c r="BC596" t="s">
        <v>928</v>
      </c>
      <c r="BD596" s="1"/>
    </row>
    <row r="597" spans="54:56" ht="15">
      <c r="BB597" s="1"/>
      <c r="BC597" t="s">
        <v>929</v>
      </c>
      <c r="BD597" s="1"/>
    </row>
    <row r="598" spans="54:56" ht="15">
      <c r="BB598" s="1"/>
      <c r="BC598" t="s">
        <v>930</v>
      </c>
      <c r="BD598" s="1"/>
    </row>
    <row r="599" spans="54:56" ht="15">
      <c r="BB599" s="1"/>
      <c r="BC599" t="s">
        <v>931</v>
      </c>
      <c r="BD599" s="1"/>
    </row>
    <row r="600" spans="54:56" ht="15">
      <c r="BB600" s="1"/>
      <c r="BC600" t="s">
        <v>932</v>
      </c>
      <c r="BD600" s="1"/>
    </row>
    <row r="601" spans="54:56" ht="15">
      <c r="BB601" s="1"/>
      <c r="BC601" t="s">
        <v>933</v>
      </c>
      <c r="BD601" s="1"/>
    </row>
    <row r="602" spans="54:56" ht="15">
      <c r="BB602" s="1"/>
      <c r="BC602" t="s">
        <v>934</v>
      </c>
      <c r="BD602" s="1"/>
    </row>
    <row r="603" spans="54:56" ht="15">
      <c r="BB603" s="1"/>
      <c r="BC603" t="s">
        <v>935</v>
      </c>
      <c r="BD603" s="1"/>
    </row>
    <row r="604" spans="54:56" ht="15">
      <c r="BB604" s="1"/>
      <c r="BC604" t="s">
        <v>936</v>
      </c>
      <c r="BD604" s="1"/>
    </row>
    <row r="605" spans="54:56" ht="15">
      <c r="BB605" s="1"/>
      <c r="BC605" t="s">
        <v>937</v>
      </c>
      <c r="BD605" s="1"/>
    </row>
    <row r="606" spans="54:56" ht="15">
      <c r="BB606" s="1"/>
      <c r="BC606" t="s">
        <v>938</v>
      </c>
      <c r="BD606" s="1"/>
    </row>
    <row r="607" spans="54:56" ht="15">
      <c r="BB607" s="1"/>
      <c r="BC607" t="s">
        <v>939</v>
      </c>
      <c r="BD607" s="1"/>
    </row>
    <row r="608" spans="54:56" ht="15">
      <c r="BB608" s="1"/>
      <c r="BC608" t="s">
        <v>940</v>
      </c>
      <c r="BD608" s="1"/>
    </row>
    <row r="609" spans="54:56" ht="15">
      <c r="BB609" s="1"/>
      <c r="BC609" t="s">
        <v>941</v>
      </c>
      <c r="BD609" s="1"/>
    </row>
    <row r="610" spans="54:56" ht="15">
      <c r="BB610" s="1"/>
      <c r="BC610" t="s">
        <v>942</v>
      </c>
      <c r="BD610" s="1"/>
    </row>
    <row r="611" spans="54:56" ht="15">
      <c r="BB611" s="1"/>
      <c r="BC611" t="s">
        <v>943</v>
      </c>
      <c r="BD611" s="1"/>
    </row>
    <row r="612" spans="54:56" ht="15">
      <c r="BB612" s="1"/>
      <c r="BC612" t="s">
        <v>944</v>
      </c>
      <c r="BD612" s="1"/>
    </row>
    <row r="613" spans="54:56" ht="15">
      <c r="BB613" s="1"/>
      <c r="BC613" t="s">
        <v>945</v>
      </c>
      <c r="BD613" s="1"/>
    </row>
    <row r="614" spans="54:56" ht="15">
      <c r="BB614" s="1"/>
      <c r="BC614" t="s">
        <v>946</v>
      </c>
      <c r="BD614" s="1"/>
    </row>
    <row r="615" spans="54:56" ht="15">
      <c r="BB615" s="1"/>
      <c r="BC615" t="s">
        <v>947</v>
      </c>
      <c r="BD615" s="1"/>
    </row>
    <row r="616" spans="54:56" ht="15">
      <c r="BB616" s="1"/>
      <c r="BC616" t="s">
        <v>948</v>
      </c>
      <c r="BD616" s="1"/>
    </row>
    <row r="617" spans="54:56" ht="15">
      <c r="BB617" s="1"/>
      <c r="BC617" t="s">
        <v>949</v>
      </c>
      <c r="BD617" s="1"/>
    </row>
    <row r="618" spans="54:56" ht="15">
      <c r="BB618" s="1"/>
      <c r="BC618" t="s">
        <v>950</v>
      </c>
      <c r="BD618" s="1"/>
    </row>
    <row r="619" spans="54:56" ht="15">
      <c r="BB619" s="1"/>
      <c r="BC619" t="s">
        <v>951</v>
      </c>
      <c r="BD619" s="1"/>
    </row>
    <row r="620" spans="54:56" ht="15">
      <c r="BB620" s="1"/>
      <c r="BC620" t="s">
        <v>952</v>
      </c>
      <c r="BD620" s="1"/>
    </row>
    <row r="621" spans="54:56" ht="15">
      <c r="BB621" s="1"/>
      <c r="BC621" t="s">
        <v>953</v>
      </c>
      <c r="BD621" s="1"/>
    </row>
    <row r="622" spans="54:56" ht="15">
      <c r="BB622" s="1"/>
      <c r="BC622" t="s">
        <v>954</v>
      </c>
      <c r="BD622" s="1"/>
    </row>
    <row r="623" spans="54:56" ht="15">
      <c r="BB623" s="1"/>
      <c r="BC623" t="s">
        <v>955</v>
      </c>
      <c r="BD623" s="1"/>
    </row>
    <row r="624" spans="54:56" ht="15">
      <c r="BB624" s="1"/>
      <c r="BC624" t="s">
        <v>956</v>
      </c>
      <c r="BD624" s="1"/>
    </row>
    <row r="625" spans="54:56" ht="15">
      <c r="BB625" s="1"/>
      <c r="BC625" t="s">
        <v>957</v>
      </c>
      <c r="BD625" s="1"/>
    </row>
    <row r="626" spans="54:56" ht="15">
      <c r="BB626" s="1"/>
      <c r="BC626" t="s">
        <v>958</v>
      </c>
      <c r="BD626" s="1"/>
    </row>
    <row r="627" spans="54:56" ht="15">
      <c r="BB627" s="1"/>
      <c r="BC627" t="s">
        <v>959</v>
      </c>
      <c r="BD627" s="1"/>
    </row>
    <row r="628" spans="54:56" ht="15">
      <c r="BB628" s="1"/>
      <c r="BC628" t="s">
        <v>960</v>
      </c>
      <c r="BD628" s="1"/>
    </row>
    <row r="629" spans="54:56" ht="15">
      <c r="BB629" s="1"/>
      <c r="BC629" t="s">
        <v>961</v>
      </c>
      <c r="BD629" s="1"/>
    </row>
    <row r="630" spans="54:56" ht="15">
      <c r="BB630" s="1"/>
      <c r="BC630" t="s">
        <v>962</v>
      </c>
      <c r="BD630" s="1"/>
    </row>
    <row r="631" spans="54:56" ht="15">
      <c r="BB631" s="1"/>
      <c r="BC631" t="s">
        <v>963</v>
      </c>
      <c r="BD631" s="1"/>
    </row>
    <row r="632" spans="54:56" ht="15">
      <c r="BB632" s="1"/>
      <c r="BC632" t="s">
        <v>964</v>
      </c>
      <c r="BD632" s="1"/>
    </row>
    <row r="633" spans="54:56" ht="15">
      <c r="BB633" s="1"/>
      <c r="BC633" t="s">
        <v>965</v>
      </c>
      <c r="BD633" s="1"/>
    </row>
    <row r="634" spans="54:56" ht="15">
      <c r="BB634" s="1"/>
      <c r="BC634" t="s">
        <v>966</v>
      </c>
      <c r="BD634" s="1"/>
    </row>
    <row r="635" spans="54:56" ht="15">
      <c r="BB635" s="1"/>
      <c r="BC635" t="s">
        <v>967</v>
      </c>
      <c r="BD635" s="1"/>
    </row>
    <row r="636" spans="54:56" ht="15">
      <c r="BB636" s="1"/>
      <c r="BC636" t="s">
        <v>968</v>
      </c>
      <c r="BD636" s="1"/>
    </row>
    <row r="637" spans="54:56" ht="15">
      <c r="BB637" s="1"/>
      <c r="BC637" t="s">
        <v>969</v>
      </c>
      <c r="BD637" s="1"/>
    </row>
    <row r="638" spans="54:56" ht="15">
      <c r="BB638" s="1"/>
      <c r="BC638" t="s">
        <v>970</v>
      </c>
      <c r="BD638" s="1"/>
    </row>
    <row r="639" spans="54:56" ht="15">
      <c r="BB639" s="1"/>
      <c r="BC639" t="s">
        <v>971</v>
      </c>
      <c r="BD639" s="1"/>
    </row>
    <row r="640" spans="54:56" ht="15">
      <c r="BB640" s="1"/>
      <c r="BC640" t="s">
        <v>972</v>
      </c>
      <c r="BD640" s="1"/>
    </row>
    <row r="641" spans="54:56" ht="15">
      <c r="BB641" s="1"/>
      <c r="BC641" t="s">
        <v>973</v>
      </c>
      <c r="BD641" s="1"/>
    </row>
    <row r="642" spans="54:56" ht="15">
      <c r="BB642" s="1"/>
      <c r="BC642" t="s">
        <v>974</v>
      </c>
      <c r="BD642" s="1"/>
    </row>
    <row r="643" spans="54:56" ht="15">
      <c r="BB643" s="1"/>
      <c r="BC643" t="s">
        <v>975</v>
      </c>
      <c r="BD643" s="1"/>
    </row>
    <row r="644" spans="54:56" ht="15">
      <c r="BB644" s="1"/>
      <c r="BC644" t="s">
        <v>976</v>
      </c>
      <c r="BD644" s="1"/>
    </row>
    <row r="645" spans="54:56" ht="15">
      <c r="BB645" s="1"/>
      <c r="BC645" t="s">
        <v>977</v>
      </c>
      <c r="BD645" s="1"/>
    </row>
    <row r="646" spans="54:56" ht="15">
      <c r="BB646" s="1"/>
      <c r="BC646" t="s">
        <v>978</v>
      </c>
      <c r="BD646" s="1"/>
    </row>
    <row r="647" spans="54:56" ht="15">
      <c r="BB647" s="1"/>
      <c r="BC647" t="s">
        <v>979</v>
      </c>
      <c r="BD647" s="1"/>
    </row>
    <row r="648" spans="54:56" ht="15">
      <c r="BB648" s="1"/>
      <c r="BC648" t="s">
        <v>980</v>
      </c>
      <c r="BD648" s="1"/>
    </row>
    <row r="649" spans="54:56" ht="15">
      <c r="BB649" s="1"/>
      <c r="BC649" t="s">
        <v>981</v>
      </c>
      <c r="BD649" s="1"/>
    </row>
    <row r="650" spans="54:56" ht="15">
      <c r="BB650" s="1"/>
      <c r="BC650" t="s">
        <v>982</v>
      </c>
      <c r="BD650" s="1"/>
    </row>
    <row r="651" spans="54:56" ht="15">
      <c r="BB651" s="1"/>
      <c r="BC651" t="s">
        <v>983</v>
      </c>
      <c r="BD651" s="1"/>
    </row>
    <row r="652" spans="54:56" ht="15">
      <c r="BB652" s="1"/>
      <c r="BC652" t="s">
        <v>984</v>
      </c>
      <c r="BD652" s="1"/>
    </row>
    <row r="653" spans="54:56" ht="15">
      <c r="BB653" s="1"/>
      <c r="BC653" t="s">
        <v>985</v>
      </c>
      <c r="BD653" s="1"/>
    </row>
    <row r="654" spans="54:56" ht="15">
      <c r="BB654" s="1"/>
      <c r="BC654" t="s">
        <v>986</v>
      </c>
      <c r="BD654" s="1"/>
    </row>
    <row r="655" spans="54:56" ht="15">
      <c r="BB655" s="1"/>
      <c r="BC655" t="s">
        <v>986</v>
      </c>
      <c r="BD655" s="1"/>
    </row>
    <row r="656" spans="54:56" ht="15">
      <c r="BB656" s="1"/>
      <c r="BC656" t="s">
        <v>987</v>
      </c>
      <c r="BD656" s="1"/>
    </row>
    <row r="657" spans="54:56" ht="15">
      <c r="BB657" s="1"/>
      <c r="BC657" t="s">
        <v>988</v>
      </c>
      <c r="BD657" s="1"/>
    </row>
    <row r="658" spans="54:56" ht="15">
      <c r="BB658" s="1"/>
      <c r="BC658" t="s">
        <v>989</v>
      </c>
      <c r="BD658" s="1"/>
    </row>
    <row r="659" spans="54:56" ht="15">
      <c r="BB659" s="1"/>
      <c r="BC659" t="s">
        <v>990</v>
      </c>
      <c r="BD659" s="1"/>
    </row>
    <row r="660" spans="54:56" ht="15">
      <c r="BB660" s="1"/>
      <c r="BC660" t="s">
        <v>991</v>
      </c>
      <c r="BD660" s="1"/>
    </row>
    <row r="661" spans="54:56" ht="15">
      <c r="BB661" s="1"/>
      <c r="BC661" t="s">
        <v>992</v>
      </c>
      <c r="BD661" s="1"/>
    </row>
    <row r="662" spans="54:56" ht="15">
      <c r="BB662" s="1"/>
      <c r="BC662" t="s">
        <v>993</v>
      </c>
      <c r="BD662" s="1"/>
    </row>
    <row r="663" spans="54:56" ht="15">
      <c r="BB663" s="1"/>
      <c r="BC663" t="s">
        <v>994</v>
      </c>
      <c r="BD663" s="1"/>
    </row>
    <row r="664" spans="54:56" ht="15">
      <c r="BB664" s="1"/>
      <c r="BC664" t="s">
        <v>995</v>
      </c>
      <c r="BD664" s="1"/>
    </row>
    <row r="665" spans="54:56" ht="15">
      <c r="BB665" s="1"/>
      <c r="BC665" t="s">
        <v>996</v>
      </c>
      <c r="BD665" s="1"/>
    </row>
    <row r="666" spans="54:56" ht="15">
      <c r="BB666" s="1"/>
      <c r="BC666" t="s">
        <v>997</v>
      </c>
      <c r="BD666" s="1"/>
    </row>
    <row r="667" spans="54:56" ht="15">
      <c r="BB667" s="1"/>
      <c r="BC667" t="s">
        <v>998</v>
      </c>
      <c r="BD667" s="1"/>
    </row>
    <row r="668" spans="54:56" ht="15">
      <c r="BB668" s="1"/>
      <c r="BC668" t="s">
        <v>999</v>
      </c>
      <c r="BD668" s="1"/>
    </row>
    <row r="669" spans="54:56" ht="15">
      <c r="BB669" s="1"/>
      <c r="BC669" t="s">
        <v>1000</v>
      </c>
      <c r="BD669" s="1"/>
    </row>
    <row r="670" spans="54:56" ht="15">
      <c r="BB670" s="1"/>
      <c r="BC670" t="s">
        <v>1001</v>
      </c>
      <c r="BD670" s="1"/>
    </row>
    <row r="671" spans="54:56" ht="15">
      <c r="BB671" s="1"/>
      <c r="BC671" t="s">
        <v>1002</v>
      </c>
      <c r="BD671" s="1"/>
    </row>
    <row r="672" spans="54:56" ht="15">
      <c r="BB672" s="1"/>
      <c r="BC672" t="s">
        <v>1003</v>
      </c>
      <c r="BD672" s="1"/>
    </row>
    <row r="673" spans="54:56" ht="15">
      <c r="BB673" s="1"/>
      <c r="BC673" t="s">
        <v>1004</v>
      </c>
      <c r="BD673" s="1"/>
    </row>
    <row r="674" spans="54:56" ht="15">
      <c r="BB674" s="1"/>
      <c r="BC674" t="s">
        <v>1005</v>
      </c>
      <c r="BD674" s="1"/>
    </row>
    <row r="675" spans="54:56" ht="15">
      <c r="BB675" s="1"/>
      <c r="BC675" t="s">
        <v>1006</v>
      </c>
      <c r="BD675" s="1"/>
    </row>
    <row r="676" spans="54:56" ht="15">
      <c r="BB676" s="1"/>
      <c r="BC676" t="s">
        <v>1007</v>
      </c>
      <c r="BD676" s="1"/>
    </row>
    <row r="677" spans="54:56" ht="15">
      <c r="BB677" s="1"/>
      <c r="BC677" t="s">
        <v>1008</v>
      </c>
      <c r="BD677" s="1"/>
    </row>
    <row r="678" spans="54:56" ht="15">
      <c r="BB678" s="1"/>
      <c r="BC678" t="s">
        <v>1009</v>
      </c>
      <c r="BD678" s="1"/>
    </row>
    <row r="679" spans="54:56" ht="15">
      <c r="BB679" s="1"/>
      <c r="BC679" t="s">
        <v>1010</v>
      </c>
      <c r="BD679" s="1"/>
    </row>
    <row r="680" spans="54:56" ht="15">
      <c r="BB680" s="1"/>
      <c r="BC680" t="s">
        <v>1011</v>
      </c>
      <c r="BD680" s="1"/>
    </row>
    <row r="681" spans="54:56" ht="15">
      <c r="BB681" s="1"/>
      <c r="BC681" t="s">
        <v>1012</v>
      </c>
      <c r="BD681" s="1"/>
    </row>
    <row r="682" spans="54:56" ht="15">
      <c r="BB682" s="1"/>
      <c r="BC682" t="s">
        <v>1013</v>
      </c>
      <c r="BD682" s="1"/>
    </row>
    <row r="683" spans="54:56" ht="15">
      <c r="BB683" s="1"/>
      <c r="BC683" t="s">
        <v>1014</v>
      </c>
      <c r="BD683" s="1"/>
    </row>
    <row r="684" spans="54:56" ht="15">
      <c r="BB684" s="1"/>
      <c r="BC684" t="s">
        <v>1015</v>
      </c>
      <c r="BD684" s="1"/>
    </row>
    <row r="685" spans="54:56" ht="15">
      <c r="BB685" s="1"/>
      <c r="BC685" t="s">
        <v>1016</v>
      </c>
      <c r="BD685" s="1"/>
    </row>
    <row r="686" spans="54:56" ht="15">
      <c r="BB686" s="1"/>
      <c r="BC686" t="s">
        <v>1017</v>
      </c>
      <c r="BD686" s="1"/>
    </row>
    <row r="687" spans="54:56" ht="15">
      <c r="BB687" s="1"/>
      <c r="BC687" t="s">
        <v>1018</v>
      </c>
      <c r="BD687" s="1"/>
    </row>
    <row r="688" spans="54:56" ht="15">
      <c r="BB688" s="1"/>
      <c r="BC688" t="s">
        <v>1019</v>
      </c>
      <c r="BD688" s="1"/>
    </row>
    <row r="689" spans="54:56" ht="15">
      <c r="BB689" s="1"/>
      <c r="BC689" t="s">
        <v>1020</v>
      </c>
      <c r="BD689" s="1"/>
    </row>
    <row r="690" spans="54:56" ht="15">
      <c r="BB690" s="1"/>
      <c r="BC690" t="s">
        <v>1021</v>
      </c>
      <c r="BD690" s="1"/>
    </row>
    <row r="691" spans="54:56" ht="15">
      <c r="BB691" s="1"/>
      <c r="BC691" t="s">
        <v>1022</v>
      </c>
      <c r="BD691" s="1"/>
    </row>
    <row r="692" spans="54:56" ht="15">
      <c r="BB692" s="1"/>
      <c r="BC692" t="s">
        <v>1023</v>
      </c>
      <c r="BD692" s="1"/>
    </row>
    <row r="693" spans="54:56" ht="15">
      <c r="BB693" s="1"/>
      <c r="BC693" t="s">
        <v>1024</v>
      </c>
      <c r="BD693" s="1"/>
    </row>
    <row r="694" spans="54:56" ht="15">
      <c r="BB694" s="1"/>
      <c r="BC694" t="s">
        <v>1025</v>
      </c>
      <c r="BD694" s="1"/>
    </row>
    <row r="695" spans="54:56" ht="15">
      <c r="BB695" s="1"/>
      <c r="BC695" t="s">
        <v>1026</v>
      </c>
      <c r="BD695" s="1"/>
    </row>
    <row r="696" spans="54:56" ht="15">
      <c r="BB696" s="1"/>
      <c r="BC696" t="s">
        <v>1027</v>
      </c>
      <c r="BD696" s="1"/>
    </row>
    <row r="697" spans="54:56" ht="15">
      <c r="BB697" s="1"/>
      <c r="BC697" t="s">
        <v>1028</v>
      </c>
      <c r="BD697" s="1"/>
    </row>
    <row r="698" spans="54:56" ht="15">
      <c r="BB698" s="1"/>
      <c r="BC698" t="s">
        <v>1029</v>
      </c>
      <c r="BD698" s="1"/>
    </row>
    <row r="699" spans="54:56" ht="15">
      <c r="BB699" s="1"/>
      <c r="BC699" t="s">
        <v>1030</v>
      </c>
      <c r="BD699" s="1"/>
    </row>
    <row r="700" spans="54:56" ht="15">
      <c r="BB700" s="1"/>
      <c r="BC700" t="s">
        <v>1031</v>
      </c>
      <c r="BD700" s="1"/>
    </row>
    <row r="701" spans="54:56" ht="15">
      <c r="BB701" s="1"/>
      <c r="BC701" t="s">
        <v>1032</v>
      </c>
      <c r="BD701" s="1"/>
    </row>
    <row r="702" spans="54:56" ht="15">
      <c r="BB702" s="1"/>
      <c r="BC702" t="s">
        <v>1033</v>
      </c>
      <c r="BD702" s="1"/>
    </row>
    <row r="703" spans="54:56" ht="15">
      <c r="BB703" s="1"/>
      <c r="BC703" t="s">
        <v>1034</v>
      </c>
      <c r="BD703" s="1"/>
    </row>
    <row r="704" spans="54:56" ht="15">
      <c r="BB704" s="1"/>
      <c r="BC704" t="s">
        <v>1035</v>
      </c>
      <c r="BD704" s="1"/>
    </row>
    <row r="705" spans="54:56" ht="15">
      <c r="BB705" s="1"/>
      <c r="BC705" t="s">
        <v>1036</v>
      </c>
      <c r="BD705" s="1"/>
    </row>
    <row r="706" spans="54:56" ht="15">
      <c r="BB706" s="1"/>
      <c r="BC706" t="s">
        <v>1037</v>
      </c>
      <c r="BD706" s="1"/>
    </row>
    <row r="707" spans="54:56" ht="15">
      <c r="BB707" s="1"/>
      <c r="BC707" t="s">
        <v>1038</v>
      </c>
      <c r="BD707" s="1"/>
    </row>
    <row r="708" spans="54:56" ht="15">
      <c r="BB708" s="1"/>
      <c r="BC708" t="s">
        <v>1039</v>
      </c>
      <c r="BD708" s="1"/>
    </row>
    <row r="709" spans="54:56" ht="15">
      <c r="BB709" s="1"/>
      <c r="BC709" t="s">
        <v>1040</v>
      </c>
      <c r="BD709" s="1"/>
    </row>
    <row r="710" spans="54:56" ht="15">
      <c r="BB710" s="1"/>
      <c r="BC710" t="s">
        <v>1041</v>
      </c>
      <c r="BD710" s="1"/>
    </row>
    <row r="711" spans="54:56" ht="15">
      <c r="BB711" s="1"/>
      <c r="BC711" t="s">
        <v>1042</v>
      </c>
      <c r="BD711" s="1"/>
    </row>
    <row r="712" spans="54:56" ht="15">
      <c r="BB712" s="1"/>
      <c r="BC712" t="s">
        <v>1043</v>
      </c>
      <c r="BD712" s="1"/>
    </row>
    <row r="713" spans="54:56" ht="15">
      <c r="BB713" s="1"/>
      <c r="BC713" t="s">
        <v>1044</v>
      </c>
      <c r="BD713" s="1"/>
    </row>
    <row r="714" spans="54:56" ht="15">
      <c r="BB714" s="1"/>
      <c r="BC714" t="s">
        <v>1045</v>
      </c>
      <c r="BD714" s="1"/>
    </row>
    <row r="715" spans="54:56" ht="15">
      <c r="BB715" s="1"/>
      <c r="BC715" t="s">
        <v>1046</v>
      </c>
      <c r="BD715" s="1"/>
    </row>
    <row r="716" spans="54:56" ht="15">
      <c r="BB716" s="1"/>
      <c r="BC716" t="s">
        <v>1047</v>
      </c>
      <c r="BD716" s="1"/>
    </row>
    <row r="717" spans="54:56" ht="15">
      <c r="BB717" s="1"/>
      <c r="BC717" t="s">
        <v>1048</v>
      </c>
      <c r="BD717" s="1"/>
    </row>
    <row r="718" spans="54:56" ht="15">
      <c r="BB718" s="1"/>
      <c r="BC718" t="s">
        <v>1049</v>
      </c>
      <c r="BD718" s="1"/>
    </row>
    <row r="719" spans="54:56" ht="15">
      <c r="BB719" s="1"/>
      <c r="BC719" t="s">
        <v>1050</v>
      </c>
      <c r="BD719" s="1"/>
    </row>
    <row r="720" spans="54:56" ht="15">
      <c r="BB720" s="1"/>
      <c r="BC720" t="s">
        <v>1051</v>
      </c>
      <c r="BD720" s="1"/>
    </row>
    <row r="721" spans="54:56" ht="15">
      <c r="BB721" s="1"/>
      <c r="BC721" t="s">
        <v>1052</v>
      </c>
      <c r="BD721" s="1"/>
    </row>
    <row r="722" spans="54:56" ht="15">
      <c r="BB722" s="1"/>
      <c r="BC722" t="s">
        <v>1053</v>
      </c>
      <c r="BD722" s="1"/>
    </row>
    <row r="723" spans="54:56" ht="15">
      <c r="BB723" s="1"/>
      <c r="BC723" t="s">
        <v>1054</v>
      </c>
      <c r="BD723" s="1"/>
    </row>
    <row r="724" spans="54:56" ht="15">
      <c r="BB724" s="1"/>
      <c r="BC724" t="s">
        <v>1055</v>
      </c>
      <c r="BD724" s="1"/>
    </row>
    <row r="725" spans="54:56" ht="15">
      <c r="BB725" s="1"/>
      <c r="BC725" t="s">
        <v>1056</v>
      </c>
      <c r="BD725" s="1"/>
    </row>
    <row r="726" spans="54:56" ht="15">
      <c r="BB726" s="1"/>
      <c r="BC726" t="s">
        <v>1059</v>
      </c>
      <c r="BD726" s="1"/>
    </row>
    <row r="727" spans="54:56" ht="15">
      <c r="BB727" s="1"/>
      <c r="BC727" t="s">
        <v>1060</v>
      </c>
      <c r="BD727" s="1"/>
    </row>
    <row r="728" spans="54:56" ht="15">
      <c r="BB728" s="1"/>
      <c r="BC728" t="s">
        <v>1061</v>
      </c>
      <c r="BD728" s="1"/>
    </row>
    <row r="729" spans="54:56" ht="15">
      <c r="BB729" s="1"/>
      <c r="BC729" t="s">
        <v>1062</v>
      </c>
      <c r="BD729" s="1"/>
    </row>
    <row r="730" spans="54:56" ht="15">
      <c r="BB730" s="1"/>
      <c r="BC730" t="s">
        <v>1063</v>
      </c>
      <c r="BD730" s="1"/>
    </row>
    <row r="731" spans="54:56" ht="15">
      <c r="BB731" s="1"/>
      <c r="BC731" t="s">
        <v>1064</v>
      </c>
      <c r="BD731" s="1"/>
    </row>
    <row r="732" spans="54:56" ht="15">
      <c r="BB732" s="1"/>
      <c r="BC732" t="s">
        <v>1065</v>
      </c>
      <c r="BD732" s="1"/>
    </row>
    <row r="733" spans="54:56" ht="15">
      <c r="BB733" s="1"/>
      <c r="BC733" t="s">
        <v>1066</v>
      </c>
      <c r="BD733" s="1"/>
    </row>
    <row r="734" spans="54:56" ht="15">
      <c r="BB734" s="1"/>
      <c r="BC734" t="s">
        <v>1067</v>
      </c>
      <c r="BD734" s="1"/>
    </row>
    <row r="735" spans="54:56" ht="15">
      <c r="BB735" s="1"/>
      <c r="BC735" t="s">
        <v>1068</v>
      </c>
      <c r="BD735" s="1"/>
    </row>
    <row r="736" spans="54:56" ht="15">
      <c r="BB736" s="1"/>
      <c r="BC736" t="s">
        <v>1069</v>
      </c>
      <c r="BD736" s="1"/>
    </row>
    <row r="737" spans="54:56" ht="15">
      <c r="BB737" s="1"/>
      <c r="BC737" t="s">
        <v>1070</v>
      </c>
      <c r="BD737" s="1"/>
    </row>
    <row r="738" spans="54:56" ht="15">
      <c r="BB738" s="1"/>
      <c r="BC738" t="s">
        <v>1071</v>
      </c>
      <c r="BD738" s="1"/>
    </row>
    <row r="739" spans="54:56" ht="15">
      <c r="BB739" s="1"/>
      <c r="BC739" t="s">
        <v>1072</v>
      </c>
      <c r="BD739" s="1"/>
    </row>
    <row r="740" spans="54:56" ht="15">
      <c r="BB740" s="1"/>
      <c r="BC740" t="s">
        <v>1073</v>
      </c>
      <c r="BD740" s="1"/>
    </row>
    <row r="741" spans="54:56" ht="15">
      <c r="BB741" s="1"/>
      <c r="BC741" t="s">
        <v>1074</v>
      </c>
      <c r="BD741" s="1"/>
    </row>
    <row r="742" spans="54:56" ht="15">
      <c r="BB742" s="1"/>
      <c r="BC742" t="s">
        <v>1075</v>
      </c>
      <c r="BD742" s="1"/>
    </row>
    <row r="743" spans="54:56" ht="15">
      <c r="BB743" s="1"/>
      <c r="BC743" t="s">
        <v>1076</v>
      </c>
      <c r="BD743" s="1"/>
    </row>
    <row r="744" spans="54:56" ht="15">
      <c r="BB744" s="1"/>
      <c r="BC744" t="s">
        <v>1077</v>
      </c>
      <c r="BD744" s="1"/>
    </row>
    <row r="745" spans="54:56" ht="15">
      <c r="BB745" s="1"/>
      <c r="BC745" t="s">
        <v>1078</v>
      </c>
      <c r="BD745" s="1"/>
    </row>
    <row r="746" spans="54:56" ht="15">
      <c r="BB746" s="1"/>
      <c r="BC746" t="s">
        <v>1079</v>
      </c>
      <c r="BD746" s="1"/>
    </row>
    <row r="747" spans="54:56" ht="15">
      <c r="BB747" s="1"/>
      <c r="BC747" t="s">
        <v>1080</v>
      </c>
      <c r="BD747" s="1"/>
    </row>
    <row r="748" spans="54:56" ht="15">
      <c r="BB748" s="1"/>
      <c r="BC748" t="s">
        <v>1081</v>
      </c>
      <c r="BD748" s="1"/>
    </row>
    <row r="749" spans="54:56" ht="15">
      <c r="BB749" s="1"/>
      <c r="BC749" t="s">
        <v>1082</v>
      </c>
      <c r="BD749" s="1"/>
    </row>
    <row r="750" spans="54:56" ht="15">
      <c r="BB750" s="1"/>
      <c r="BC750" t="s">
        <v>1083</v>
      </c>
      <c r="BD750" s="1"/>
    </row>
    <row r="751" spans="54:56" ht="15">
      <c r="BB751" s="1"/>
      <c r="BC751" t="s">
        <v>1084</v>
      </c>
      <c r="BD751" s="1"/>
    </row>
    <row r="752" spans="54:56" ht="15">
      <c r="BB752" s="1"/>
      <c r="BC752" t="s">
        <v>1085</v>
      </c>
      <c r="BD752" s="1"/>
    </row>
    <row r="753" spans="54:56" ht="15">
      <c r="BB753" s="1"/>
      <c r="BC753" t="s">
        <v>1086</v>
      </c>
      <c r="BD753" s="1"/>
    </row>
    <row r="754" spans="54:56" ht="15">
      <c r="BB754" s="1"/>
      <c r="BC754" t="s">
        <v>1087</v>
      </c>
      <c r="BD754" s="1"/>
    </row>
    <row r="755" spans="54:56" ht="15">
      <c r="BB755" s="1"/>
      <c r="BC755" t="s">
        <v>1088</v>
      </c>
      <c r="BD755" s="1"/>
    </row>
    <row r="756" spans="54:56" ht="15">
      <c r="BB756" s="1"/>
      <c r="BC756" t="s">
        <v>1089</v>
      </c>
      <c r="BD756" s="1"/>
    </row>
    <row r="757" spans="54:56" ht="15">
      <c r="BB757" s="1"/>
      <c r="BC757" t="s">
        <v>1090</v>
      </c>
      <c r="BD757" s="1"/>
    </row>
    <row r="758" spans="54:56" ht="15">
      <c r="BB758" s="1"/>
      <c r="BC758" t="s">
        <v>1091</v>
      </c>
      <c r="BD758" s="1"/>
    </row>
    <row r="759" spans="54:56" ht="15">
      <c r="BB759" s="1"/>
      <c r="BC759" t="s">
        <v>1092</v>
      </c>
      <c r="BD759" s="1"/>
    </row>
    <row r="760" spans="54:56" ht="15">
      <c r="BB760" s="1"/>
      <c r="BC760" t="s">
        <v>1093</v>
      </c>
      <c r="BD760" s="1"/>
    </row>
    <row r="761" spans="54:56" ht="15">
      <c r="BB761" s="1"/>
      <c r="BC761" t="s">
        <v>1094</v>
      </c>
      <c r="BD761" s="1"/>
    </row>
    <row r="762" spans="54:56" ht="15">
      <c r="BB762" s="1"/>
      <c r="BC762" t="s">
        <v>1095</v>
      </c>
      <c r="BD762" s="1"/>
    </row>
    <row r="763" spans="54:56" ht="15">
      <c r="BB763" s="1"/>
      <c r="BC763" t="s">
        <v>1096</v>
      </c>
      <c r="BD763" s="1"/>
    </row>
    <row r="764" spans="54:56" ht="15">
      <c r="BB764" s="1"/>
      <c r="BC764" t="s">
        <v>1097</v>
      </c>
      <c r="BD764" s="1"/>
    </row>
    <row r="765" spans="54:56" ht="15">
      <c r="BB765" s="1"/>
      <c r="BC765" t="s">
        <v>1098</v>
      </c>
      <c r="BD765" s="1"/>
    </row>
    <row r="766" spans="54:56" ht="15">
      <c r="BB766" s="1"/>
      <c r="BC766" t="s">
        <v>1099</v>
      </c>
      <c r="BD766" s="1"/>
    </row>
    <row r="767" spans="54:56" ht="15">
      <c r="BB767" s="1"/>
      <c r="BC767" t="s">
        <v>1100</v>
      </c>
      <c r="BD767" s="1"/>
    </row>
    <row r="768" spans="54:56" ht="15">
      <c r="BB768" s="1"/>
      <c r="BC768" t="s">
        <v>1101</v>
      </c>
      <c r="BD768" s="1"/>
    </row>
    <row r="769" spans="54:56" ht="15">
      <c r="BB769" s="1"/>
      <c r="BC769" t="s">
        <v>1102</v>
      </c>
      <c r="BD769" s="1"/>
    </row>
    <row r="770" spans="54:56" ht="15">
      <c r="BB770" s="1"/>
      <c r="BC770" t="s">
        <v>1103</v>
      </c>
      <c r="BD770" s="1"/>
    </row>
    <row r="771" spans="54:56" ht="15">
      <c r="BB771" s="1"/>
      <c r="BC771" t="s">
        <v>1104</v>
      </c>
      <c r="BD771" s="1"/>
    </row>
    <row r="772" spans="54:56" ht="15">
      <c r="BB772" s="1"/>
      <c r="BC772" t="s">
        <v>1105</v>
      </c>
      <c r="BD772" s="1"/>
    </row>
    <row r="773" spans="54:56" ht="15">
      <c r="BB773" s="1"/>
      <c r="BC773" t="s">
        <v>1106</v>
      </c>
      <c r="BD773" s="1"/>
    </row>
    <row r="774" spans="54:56" ht="15">
      <c r="BB774" s="1"/>
      <c r="BC774" t="s">
        <v>1107</v>
      </c>
      <c r="BD774" s="1"/>
    </row>
    <row r="775" spans="54:56" ht="15">
      <c r="BB775" s="1"/>
      <c r="BC775" t="s">
        <v>1108</v>
      </c>
      <c r="BD775" s="1"/>
    </row>
    <row r="776" spans="54:56" ht="15">
      <c r="BB776" s="1"/>
      <c r="BC776" t="s">
        <v>1109</v>
      </c>
      <c r="BD776" s="1"/>
    </row>
    <row r="777" spans="54:56" ht="15">
      <c r="BB777" s="1"/>
      <c r="BC777" t="s">
        <v>1110</v>
      </c>
      <c r="BD777" s="1"/>
    </row>
    <row r="778" spans="54:56" ht="15">
      <c r="BB778" s="1"/>
      <c r="BC778" t="s">
        <v>1111</v>
      </c>
      <c r="BD778" s="1"/>
    </row>
    <row r="779" spans="54:56" ht="15">
      <c r="BB779" s="1"/>
      <c r="BC779" t="s">
        <v>1112</v>
      </c>
      <c r="BD779" s="1"/>
    </row>
    <row r="780" spans="54:56" ht="15">
      <c r="BB780" s="1"/>
      <c r="BC780" t="s">
        <v>1113</v>
      </c>
      <c r="BD780" s="1"/>
    </row>
    <row r="781" spans="54:56" ht="15">
      <c r="BB781" s="1"/>
      <c r="BC781" t="s">
        <v>1114</v>
      </c>
      <c r="BD781" s="1"/>
    </row>
    <row r="782" spans="54:56" ht="15">
      <c r="BB782" s="1"/>
      <c r="BC782" t="s">
        <v>1115</v>
      </c>
      <c r="BD782" s="1"/>
    </row>
    <row r="783" spans="54:56" ht="15">
      <c r="BB783" s="1"/>
      <c r="BC783" t="s">
        <v>1116</v>
      </c>
      <c r="BD783" s="1"/>
    </row>
    <row r="784" spans="54:56" ht="15">
      <c r="BB784" s="1"/>
      <c r="BC784" t="s">
        <v>1117</v>
      </c>
      <c r="BD784" s="1"/>
    </row>
    <row r="785" spans="54:56" ht="15">
      <c r="BB785" s="1"/>
      <c r="BC785" t="s">
        <v>1118</v>
      </c>
      <c r="BD785" s="1"/>
    </row>
    <row r="786" spans="54:56" ht="15">
      <c r="BB786" s="1"/>
      <c r="BC786" t="s">
        <v>1119</v>
      </c>
      <c r="BD786" s="1"/>
    </row>
    <row r="787" spans="54:56" ht="15">
      <c r="BB787" s="1"/>
      <c r="BC787" t="s">
        <v>1120</v>
      </c>
      <c r="BD787" s="1"/>
    </row>
    <row r="788" spans="54:56" ht="15">
      <c r="BB788" s="1"/>
      <c r="BC788" t="s">
        <v>1121</v>
      </c>
      <c r="BD788" s="1"/>
    </row>
    <row r="789" spans="54:56" ht="15">
      <c r="BB789" s="1"/>
      <c r="BC789" t="s">
        <v>1122</v>
      </c>
      <c r="BD789" s="1"/>
    </row>
    <row r="790" spans="54:56" ht="15">
      <c r="BB790" s="1"/>
      <c r="BC790" t="s">
        <v>1123</v>
      </c>
      <c r="BD790" s="1"/>
    </row>
    <row r="791" spans="54:56" ht="15">
      <c r="BB791" s="1"/>
      <c r="BC791" t="s">
        <v>1124</v>
      </c>
      <c r="BD791" s="1"/>
    </row>
    <row r="792" spans="54:56" ht="15">
      <c r="BB792" s="1"/>
      <c r="BC792" t="s">
        <v>1125</v>
      </c>
      <c r="BD792" s="1"/>
    </row>
    <row r="793" spans="54:56" ht="15">
      <c r="BB793" s="1"/>
      <c r="BC793" t="s">
        <v>1126</v>
      </c>
      <c r="BD793" s="1"/>
    </row>
    <row r="794" spans="54:56" ht="15">
      <c r="BB794" s="1"/>
      <c r="BC794" t="s">
        <v>1127</v>
      </c>
      <c r="BD794" s="1"/>
    </row>
    <row r="795" spans="54:56" ht="15">
      <c r="BB795" s="1"/>
      <c r="BC795" t="s">
        <v>1128</v>
      </c>
      <c r="BD795" s="1"/>
    </row>
    <row r="796" spans="54:56" ht="15">
      <c r="BB796" s="1"/>
      <c r="BC796" t="s">
        <v>1129</v>
      </c>
      <c r="BD796" s="1"/>
    </row>
    <row r="797" spans="54:56" ht="15">
      <c r="BB797" s="1"/>
      <c r="BC797" t="s">
        <v>1130</v>
      </c>
      <c r="BD797" s="1"/>
    </row>
    <row r="798" spans="54:56" ht="15">
      <c r="BB798" s="1"/>
      <c r="BC798" t="s">
        <v>1131</v>
      </c>
      <c r="BD798" s="1"/>
    </row>
    <row r="799" spans="54:56" ht="15">
      <c r="BB799" s="1"/>
      <c r="BC799" t="s">
        <v>1132</v>
      </c>
      <c r="BD799" s="1"/>
    </row>
    <row r="800" spans="54:56" ht="15">
      <c r="BB800" s="1"/>
      <c r="BC800" t="s">
        <v>1133</v>
      </c>
      <c r="BD800" s="1"/>
    </row>
    <row r="801" spans="54:56" ht="15">
      <c r="BB801" s="1"/>
      <c r="BC801" t="s">
        <v>1134</v>
      </c>
      <c r="BD801" s="1"/>
    </row>
    <row r="802" spans="54:56" ht="15">
      <c r="BB802" s="1"/>
      <c r="BC802" t="s">
        <v>1135</v>
      </c>
      <c r="BD802" s="1"/>
    </row>
    <row r="803" spans="54:56" ht="15">
      <c r="BB803" s="1"/>
      <c r="BC803" t="s">
        <v>1136</v>
      </c>
      <c r="BD803" s="1"/>
    </row>
    <row r="804" spans="54:56" ht="15">
      <c r="BB804" s="1"/>
      <c r="BC804" t="s">
        <v>1137</v>
      </c>
      <c r="BD804" s="1"/>
    </row>
    <row r="805" spans="54:56" ht="15">
      <c r="BB805" s="1"/>
      <c r="BC805" t="s">
        <v>1138</v>
      </c>
      <c r="BD805" s="1"/>
    </row>
    <row r="806" spans="54:56" ht="15">
      <c r="BB806" s="1"/>
      <c r="BC806" t="s">
        <v>1139</v>
      </c>
      <c r="BD806" s="1"/>
    </row>
    <row r="807" spans="54:56" ht="15">
      <c r="BB807" s="1"/>
      <c r="BC807" t="s">
        <v>1140</v>
      </c>
      <c r="BD807" s="1"/>
    </row>
    <row r="808" spans="54:56" ht="15">
      <c r="BB808" s="1"/>
      <c r="BC808" t="s">
        <v>1141</v>
      </c>
      <c r="BD808" s="1"/>
    </row>
    <row r="809" spans="54:56" ht="15">
      <c r="BB809" s="1"/>
      <c r="BC809" t="s">
        <v>1142</v>
      </c>
      <c r="BD809" s="1"/>
    </row>
    <row r="810" spans="54:56" ht="15">
      <c r="BB810" s="1"/>
      <c r="BC810" t="s">
        <v>1143</v>
      </c>
      <c r="BD810" s="1"/>
    </row>
    <row r="811" spans="54:56" ht="15">
      <c r="BB811" s="1"/>
      <c r="BC811" t="s">
        <v>1144</v>
      </c>
      <c r="BD811" s="1"/>
    </row>
    <row r="812" spans="54:56" ht="15">
      <c r="BB812" s="1"/>
      <c r="BC812" t="s">
        <v>1145</v>
      </c>
      <c r="BD812" s="1"/>
    </row>
    <row r="813" spans="54:56" ht="15">
      <c r="BB813" s="1"/>
      <c r="BC813" t="s">
        <v>1146</v>
      </c>
      <c r="BD813" s="1"/>
    </row>
    <row r="814" spans="54:56" ht="15">
      <c r="BB814" s="1"/>
      <c r="BC814" t="s">
        <v>1147</v>
      </c>
      <c r="BD814" s="1"/>
    </row>
    <row r="815" spans="54:56" ht="15">
      <c r="BB815" s="1"/>
      <c r="BC815" t="s">
        <v>1148</v>
      </c>
      <c r="BD815" s="1"/>
    </row>
    <row r="816" spans="54:56" ht="15">
      <c r="BB816" s="1"/>
      <c r="BC816" t="s">
        <v>1149</v>
      </c>
      <c r="BD816" s="1"/>
    </row>
    <row r="817" spans="54:56" ht="15">
      <c r="BB817" s="1"/>
      <c r="BC817" t="s">
        <v>1150</v>
      </c>
      <c r="BD817" s="1"/>
    </row>
    <row r="818" spans="54:56" ht="15">
      <c r="BB818" s="1"/>
      <c r="BC818" t="s">
        <v>1151</v>
      </c>
      <c r="BD818" s="1"/>
    </row>
    <row r="819" spans="54:56" ht="15">
      <c r="BB819" s="1"/>
      <c r="BC819" t="s">
        <v>1152</v>
      </c>
      <c r="BD819" s="1"/>
    </row>
    <row r="820" spans="54:56" ht="15">
      <c r="BB820" s="1"/>
      <c r="BC820" t="s">
        <v>1153</v>
      </c>
      <c r="BD820" s="1"/>
    </row>
    <row r="821" spans="54:56" ht="15">
      <c r="BB821" s="1"/>
      <c r="BC821" t="s">
        <v>1154</v>
      </c>
      <c r="BD821" s="1"/>
    </row>
    <row r="822" spans="54:56" ht="15">
      <c r="BB822" s="1"/>
      <c r="BC822" t="s">
        <v>1155</v>
      </c>
      <c r="BD822" s="1"/>
    </row>
    <row r="823" spans="54:56" ht="15">
      <c r="BB823" s="1"/>
      <c r="BC823" t="s">
        <v>1156</v>
      </c>
      <c r="BD823" s="1"/>
    </row>
    <row r="824" spans="54:56" ht="15">
      <c r="BB824" s="1"/>
      <c r="BC824" t="s">
        <v>1157</v>
      </c>
      <c r="BD824" s="1"/>
    </row>
    <row r="825" spans="54:56" ht="15">
      <c r="BB825" s="1"/>
      <c r="BC825" t="s">
        <v>1158</v>
      </c>
      <c r="BD825" s="1"/>
    </row>
    <row r="826" spans="54:56" ht="15">
      <c r="BB826" s="1"/>
      <c r="BC826" t="s">
        <v>1159</v>
      </c>
      <c r="BD826" s="1"/>
    </row>
    <row r="827" spans="54:56" ht="15">
      <c r="BB827" s="1"/>
      <c r="BC827" t="s">
        <v>1160</v>
      </c>
      <c r="BD827" s="1"/>
    </row>
    <row r="828" spans="54:56" ht="15">
      <c r="BB828" s="1"/>
      <c r="BC828" t="s">
        <v>1161</v>
      </c>
      <c r="BD828" s="1"/>
    </row>
    <row r="829" spans="54:56" ht="15">
      <c r="BB829" s="1"/>
      <c r="BC829" t="s">
        <v>1162</v>
      </c>
      <c r="BD829" s="1"/>
    </row>
    <row r="830" spans="54:56" ht="15">
      <c r="BB830" s="1"/>
      <c r="BC830" t="s">
        <v>1163</v>
      </c>
      <c r="BD830" s="1"/>
    </row>
    <row r="831" spans="54:56" ht="15">
      <c r="BB831" s="1"/>
      <c r="BC831" t="s">
        <v>1164</v>
      </c>
      <c r="BD831" s="1"/>
    </row>
    <row r="832" spans="54:56" ht="15">
      <c r="BB832" s="1"/>
      <c r="BC832" t="s">
        <v>1165</v>
      </c>
      <c r="BD832" s="1"/>
    </row>
    <row r="833" spans="54:56" ht="15">
      <c r="BB833" s="1"/>
      <c r="BC833" t="s">
        <v>1166</v>
      </c>
      <c r="BD833" s="1"/>
    </row>
    <row r="834" spans="54:56" ht="15">
      <c r="BB834" s="1"/>
      <c r="BC834" t="s">
        <v>1167</v>
      </c>
      <c r="BD834" s="1"/>
    </row>
    <row r="835" spans="54:56" ht="15">
      <c r="BB835" s="1"/>
      <c r="BC835" t="s">
        <v>1168</v>
      </c>
      <c r="BD835" s="1"/>
    </row>
    <row r="836" spans="54:56" ht="15">
      <c r="BB836" s="1"/>
      <c r="BC836" t="s">
        <v>1169</v>
      </c>
      <c r="BD836" s="1"/>
    </row>
    <row r="837" spans="54:56" ht="15">
      <c r="BB837" s="1"/>
      <c r="BC837" t="s">
        <v>1170</v>
      </c>
      <c r="BD837" s="1"/>
    </row>
    <row r="838" spans="54:56" ht="15">
      <c r="BB838" s="1"/>
      <c r="BC838" t="s">
        <v>1171</v>
      </c>
      <c r="BD838" s="1"/>
    </row>
    <row r="839" spans="54:56" ht="15">
      <c r="BB839" s="1"/>
      <c r="BC839" t="s">
        <v>1172</v>
      </c>
      <c r="BD839" s="1"/>
    </row>
    <row r="840" spans="54:56" ht="15">
      <c r="BB840" s="1"/>
      <c r="BC840" t="s">
        <v>1173</v>
      </c>
      <c r="BD840" s="1"/>
    </row>
    <row r="841" spans="54:56" ht="15">
      <c r="BB841" s="1"/>
      <c r="BC841" t="s">
        <v>1174</v>
      </c>
      <c r="BD841" s="1"/>
    </row>
    <row r="842" spans="54:56" ht="15">
      <c r="BB842" s="1"/>
      <c r="BC842" t="s">
        <v>1175</v>
      </c>
      <c r="BD842" s="1"/>
    </row>
    <row r="843" spans="54:56" ht="15">
      <c r="BB843" s="1"/>
      <c r="BC843" t="s">
        <v>1176</v>
      </c>
      <c r="BD843" s="1"/>
    </row>
    <row r="844" spans="54:56" ht="15">
      <c r="BB844" s="1"/>
      <c r="BC844" t="s">
        <v>1177</v>
      </c>
      <c r="BD844" s="1"/>
    </row>
    <row r="845" spans="54:56" ht="15">
      <c r="BB845" s="1"/>
      <c r="BC845" t="s">
        <v>1178</v>
      </c>
      <c r="BD845" s="1"/>
    </row>
    <row r="846" spans="54:56" ht="15">
      <c r="BB846" s="1"/>
      <c r="BC846" t="s">
        <v>1179</v>
      </c>
      <c r="BD846" s="1"/>
    </row>
    <row r="847" spans="54:56" ht="15">
      <c r="BB847" s="1"/>
      <c r="BC847" t="s">
        <v>1180</v>
      </c>
      <c r="BD847" s="1"/>
    </row>
    <row r="848" spans="54:56" ht="15">
      <c r="BB848" s="1"/>
      <c r="BC848" t="s">
        <v>1181</v>
      </c>
      <c r="BD848" s="1"/>
    </row>
    <row r="849" spans="54:56" ht="15">
      <c r="BB849" s="1"/>
      <c r="BC849" t="s">
        <v>1182</v>
      </c>
      <c r="BD849" s="1"/>
    </row>
    <row r="850" spans="54:56" ht="15">
      <c r="BB850" s="1"/>
      <c r="BC850" t="s">
        <v>1183</v>
      </c>
      <c r="BD850" s="1"/>
    </row>
    <row r="851" spans="54:56" ht="15">
      <c r="BB851" s="1"/>
      <c r="BC851" t="s">
        <v>1184</v>
      </c>
      <c r="BD851" s="1"/>
    </row>
    <row r="852" spans="54:56" ht="15">
      <c r="BB852" s="1"/>
      <c r="BC852" t="s">
        <v>1185</v>
      </c>
      <c r="BD852" s="1"/>
    </row>
    <row r="853" spans="54:56" ht="15">
      <c r="BB853" s="1"/>
      <c r="BC853" t="s">
        <v>1186</v>
      </c>
      <c r="BD853" s="1"/>
    </row>
    <row r="854" spans="54:56" ht="15">
      <c r="BB854" s="1"/>
      <c r="BC854" t="s">
        <v>1187</v>
      </c>
      <c r="BD854" s="1"/>
    </row>
    <row r="855" spans="54:56" ht="15">
      <c r="BB855" s="1"/>
      <c r="BC855" t="s">
        <v>1188</v>
      </c>
      <c r="BD855" s="1"/>
    </row>
    <row r="856" spans="54:56" ht="15">
      <c r="BB856" s="1"/>
      <c r="BC856" t="s">
        <v>1189</v>
      </c>
      <c r="BD856" s="1"/>
    </row>
    <row r="857" spans="54:56" ht="15">
      <c r="BB857" s="1"/>
      <c r="BC857" t="s">
        <v>1190</v>
      </c>
      <c r="BD857" s="1"/>
    </row>
    <row r="858" spans="54:56" ht="15">
      <c r="BB858" s="1"/>
      <c r="BC858" t="s">
        <v>1191</v>
      </c>
      <c r="BD858" s="1"/>
    </row>
    <row r="859" spans="54:56" ht="15">
      <c r="BB859" s="1"/>
      <c r="BC859" t="s">
        <v>1192</v>
      </c>
      <c r="BD859" s="1"/>
    </row>
    <row r="860" spans="54:56" ht="15">
      <c r="BB860" s="1"/>
      <c r="BC860" t="s">
        <v>1193</v>
      </c>
      <c r="BD860" s="1"/>
    </row>
    <row r="861" spans="54:56" ht="15">
      <c r="BB861" s="1"/>
      <c r="BC861" t="s">
        <v>1194</v>
      </c>
      <c r="BD861" s="1"/>
    </row>
    <row r="862" spans="54:56" ht="15">
      <c r="BB862" s="1"/>
      <c r="BC862" t="s">
        <v>1195</v>
      </c>
      <c r="BD862" s="1"/>
    </row>
    <row r="863" spans="54:56" ht="15">
      <c r="BB863" s="1"/>
      <c r="BC863" t="s">
        <v>1196</v>
      </c>
      <c r="BD863" s="1"/>
    </row>
    <row r="864" spans="54:56" ht="15">
      <c r="BB864" s="1"/>
      <c r="BC864" t="s">
        <v>1197</v>
      </c>
      <c r="BD864" s="1"/>
    </row>
    <row r="865" spans="54:56" ht="15">
      <c r="BB865" s="1"/>
      <c r="BC865" t="s">
        <v>1198</v>
      </c>
      <c r="BD865" s="1"/>
    </row>
    <row r="866" spans="54:56" ht="15">
      <c r="BB866" s="1"/>
      <c r="BC866" t="s">
        <v>1199</v>
      </c>
      <c r="BD866" s="1"/>
    </row>
    <row r="867" spans="54:56" ht="15">
      <c r="BB867" s="1"/>
      <c r="BC867" t="s">
        <v>1200</v>
      </c>
      <c r="BD867" s="1"/>
    </row>
    <row r="868" spans="54:56" ht="15">
      <c r="BB868" s="1"/>
      <c r="BC868" t="s">
        <v>1201</v>
      </c>
      <c r="BD868" s="1"/>
    </row>
    <row r="869" spans="54:56" ht="15">
      <c r="BB869" s="1"/>
      <c r="BC869" t="s">
        <v>1202</v>
      </c>
      <c r="BD869" s="1"/>
    </row>
    <row r="870" spans="54:56" ht="15">
      <c r="BB870" s="1"/>
      <c r="BC870" t="s">
        <v>1203</v>
      </c>
      <c r="BD870" s="1"/>
    </row>
    <row r="871" spans="54:56" ht="15">
      <c r="BB871" s="1"/>
      <c r="BC871" t="s">
        <v>1204</v>
      </c>
      <c r="BD871" s="1"/>
    </row>
    <row r="872" spans="54:56" ht="15">
      <c r="BB872" s="1"/>
      <c r="BC872" t="s">
        <v>1205</v>
      </c>
      <c r="BD872" s="1"/>
    </row>
    <row r="873" spans="54:56" ht="15">
      <c r="BB873" s="1"/>
      <c r="BC873" t="s">
        <v>1206</v>
      </c>
      <c r="BD873" s="1"/>
    </row>
    <row r="874" spans="54:56" ht="15">
      <c r="BB874" s="1"/>
      <c r="BC874" t="s">
        <v>1207</v>
      </c>
      <c r="BD874" s="1"/>
    </row>
    <row r="875" spans="54:56" ht="15">
      <c r="BB875" s="1"/>
      <c r="BC875" t="s">
        <v>1208</v>
      </c>
      <c r="BD875" s="1"/>
    </row>
    <row r="876" spans="54:56" ht="15">
      <c r="BB876" s="1"/>
      <c r="BC876" t="s">
        <v>1209</v>
      </c>
      <c r="BD876" s="1"/>
    </row>
    <row r="877" spans="54:56" ht="15">
      <c r="BB877" s="1"/>
      <c r="BC877" t="s">
        <v>1210</v>
      </c>
      <c r="BD877" s="1"/>
    </row>
    <row r="878" spans="54:56" ht="15">
      <c r="BB878" s="1"/>
      <c r="BC878" t="s">
        <v>1211</v>
      </c>
      <c r="BD878" s="1"/>
    </row>
    <row r="879" spans="54:56" ht="15">
      <c r="BB879" s="1"/>
      <c r="BC879" t="s">
        <v>1212</v>
      </c>
      <c r="BD879" s="1"/>
    </row>
    <row r="880" spans="54:56" ht="15">
      <c r="BB880" s="1"/>
      <c r="BC880" t="s">
        <v>1213</v>
      </c>
      <c r="BD880" s="1"/>
    </row>
    <row r="881" spans="54:56" ht="15">
      <c r="BB881" s="1"/>
      <c r="BC881" t="s">
        <v>1214</v>
      </c>
      <c r="BD881" s="1"/>
    </row>
    <row r="882" spans="54:56" ht="15">
      <c r="BB882" s="1"/>
      <c r="BC882" t="s">
        <v>1215</v>
      </c>
      <c r="BD882" s="1"/>
    </row>
    <row r="883" spans="54:56" ht="15">
      <c r="BB883" s="1"/>
      <c r="BC883" t="s">
        <v>1534</v>
      </c>
      <c r="BD883" s="1"/>
    </row>
    <row r="884" spans="54:56" ht="15">
      <c r="BB884" s="1"/>
      <c r="BC884" t="s">
        <v>1535</v>
      </c>
      <c r="BD884" s="1"/>
    </row>
    <row r="885" spans="54:56" ht="15">
      <c r="BB885" s="1"/>
      <c r="BC885" t="s">
        <v>1536</v>
      </c>
      <c r="BD885" s="1"/>
    </row>
    <row r="886" spans="54:56" ht="15">
      <c r="BB886" s="1"/>
      <c r="BC886" t="s">
        <v>1537</v>
      </c>
      <c r="BD886" s="1"/>
    </row>
    <row r="887" spans="54:56" ht="15">
      <c r="BB887" s="1"/>
      <c r="BC887" t="s">
        <v>1538</v>
      </c>
      <c r="BD887" s="1"/>
    </row>
    <row r="888" spans="54:56" ht="15">
      <c r="BB888" s="1"/>
      <c r="BC888" t="s">
        <v>1539</v>
      </c>
      <c r="BD888" s="1"/>
    </row>
    <row r="889" spans="54:56" ht="15">
      <c r="BB889" s="1"/>
      <c r="BC889" t="s">
        <v>1540</v>
      </c>
      <c r="BD889" s="1"/>
    </row>
    <row r="890" spans="54:56" ht="15">
      <c r="BB890" s="1"/>
      <c r="BC890" t="s">
        <v>1541</v>
      </c>
      <c r="BD890" s="1"/>
    </row>
    <row r="891" spans="54:56" ht="15">
      <c r="BB891" s="1"/>
      <c r="BC891" t="s">
        <v>1542</v>
      </c>
      <c r="BD891" s="1"/>
    </row>
    <row r="892" spans="54:56" ht="15">
      <c r="BB892" s="1"/>
      <c r="BC892" t="s">
        <v>1543</v>
      </c>
      <c r="BD892" s="1"/>
    </row>
    <row r="893" spans="54:56" ht="15">
      <c r="BB893" s="1"/>
      <c r="BC893" t="s">
        <v>1544</v>
      </c>
      <c r="BD893" s="1"/>
    </row>
    <row r="894" spans="54:56" ht="15">
      <c r="BB894" s="1"/>
      <c r="BC894" t="s">
        <v>1545</v>
      </c>
      <c r="BD894" s="1"/>
    </row>
    <row r="895" spans="54:56" ht="15">
      <c r="BB895" s="1"/>
      <c r="BC895" t="s">
        <v>1546</v>
      </c>
      <c r="BD895" s="1"/>
    </row>
    <row r="896" spans="54:56" ht="15">
      <c r="BB896" s="1"/>
      <c r="BC896" t="s">
        <v>1547</v>
      </c>
      <c r="BD896" s="1"/>
    </row>
    <row r="897" spans="54:56" ht="15">
      <c r="BB897" s="1"/>
      <c r="BC897" t="s">
        <v>1548</v>
      </c>
      <c r="BD897" s="1"/>
    </row>
    <row r="898" spans="54:56" ht="15">
      <c r="BB898" s="1"/>
      <c r="BC898" t="s">
        <v>1549</v>
      </c>
      <c r="BD898" s="1"/>
    </row>
    <row r="899" spans="54:56" ht="15">
      <c r="BB899" s="1"/>
      <c r="BC899" t="s">
        <v>1550</v>
      </c>
      <c r="BD899" s="1"/>
    </row>
    <row r="900" spans="54:56" ht="15">
      <c r="BB900" s="1"/>
      <c r="BC900" t="s">
        <v>1551</v>
      </c>
      <c r="BD900" s="1"/>
    </row>
    <row r="901" spans="54:56" ht="15">
      <c r="BB901" s="1"/>
      <c r="BC901" t="s">
        <v>1552</v>
      </c>
      <c r="BD901" s="1"/>
    </row>
    <row r="902" spans="54:56" ht="15">
      <c r="BB902" s="1"/>
      <c r="BC902" t="s">
        <v>1553</v>
      </c>
      <c r="BD902" s="1"/>
    </row>
    <row r="903" spans="54:56" ht="15">
      <c r="BB903" s="1"/>
      <c r="BC903" t="s">
        <v>1554</v>
      </c>
      <c r="BD903" s="1"/>
    </row>
    <row r="904" spans="54:56" ht="15">
      <c r="BB904" s="1"/>
      <c r="BC904" t="s">
        <v>1555</v>
      </c>
      <c r="BD904" s="1"/>
    </row>
    <row r="905" spans="54:56" ht="15">
      <c r="BB905" s="1"/>
      <c r="BC905" t="s">
        <v>1556</v>
      </c>
      <c r="BD905" s="1"/>
    </row>
    <row r="906" spans="54:56" ht="15">
      <c r="BB906" s="1"/>
      <c r="BC906" t="s">
        <v>1557</v>
      </c>
      <c r="BD906" s="1"/>
    </row>
    <row r="907" spans="54:56" ht="15">
      <c r="BB907" s="1"/>
      <c r="BC907" t="s">
        <v>1558</v>
      </c>
      <c r="BD907" s="1"/>
    </row>
    <row r="908" spans="54:56" ht="15">
      <c r="BB908" s="1"/>
      <c r="BC908" t="s">
        <v>1559</v>
      </c>
      <c r="BD908" s="1"/>
    </row>
    <row r="909" spans="54:56" ht="15">
      <c r="BB909" s="1"/>
      <c r="BC909" t="s">
        <v>1560</v>
      </c>
      <c r="BD909" s="1"/>
    </row>
    <row r="910" spans="54:56" ht="15">
      <c r="BB910" s="1"/>
      <c r="BC910" t="s">
        <v>1561</v>
      </c>
      <c r="BD910" s="1"/>
    </row>
    <row r="911" spans="54:56" ht="15">
      <c r="BB911" s="1"/>
      <c r="BC911" t="s">
        <v>1562</v>
      </c>
      <c r="BD911" s="1"/>
    </row>
    <row r="912" spans="54:56" ht="15">
      <c r="BB912" s="1"/>
      <c r="BC912" t="s">
        <v>1563</v>
      </c>
      <c r="BD912" s="1"/>
    </row>
    <row r="913" spans="54:56" ht="15">
      <c r="BB913" s="1"/>
      <c r="BC913" t="s">
        <v>1564</v>
      </c>
      <c r="BD913" s="1"/>
    </row>
    <row r="914" spans="54:56" ht="15">
      <c r="BB914" s="1"/>
      <c r="BC914" t="s">
        <v>1565</v>
      </c>
      <c r="BD914" s="1"/>
    </row>
    <row r="915" spans="54:56" ht="15">
      <c r="BB915" s="1"/>
      <c r="BC915" t="s">
        <v>1566</v>
      </c>
      <c r="BD915" s="1"/>
    </row>
    <row r="916" spans="54:56" ht="15">
      <c r="BB916" s="1"/>
      <c r="BC916" t="s">
        <v>1567</v>
      </c>
      <c r="BD916" s="1"/>
    </row>
    <row r="917" spans="54:56" ht="15">
      <c r="BB917" s="1"/>
      <c r="BC917" t="s">
        <v>1568</v>
      </c>
      <c r="BD917" s="1"/>
    </row>
    <row r="918" spans="54:56" ht="15">
      <c r="BB918" s="1"/>
      <c r="BC918" t="s">
        <v>1569</v>
      </c>
      <c r="BD918" s="1"/>
    </row>
    <row r="919" spans="54:56" ht="15">
      <c r="BB919" s="1"/>
      <c r="BC919" t="s">
        <v>1570</v>
      </c>
      <c r="BD919" s="1"/>
    </row>
    <row r="920" spans="54:56" ht="15">
      <c r="BB920" s="1"/>
      <c r="BC920" t="s">
        <v>1571</v>
      </c>
      <c r="BD920" s="1"/>
    </row>
    <row r="921" spans="54:56" ht="15">
      <c r="BB921" s="1"/>
      <c r="BC921" t="s">
        <v>1572</v>
      </c>
      <c r="BD921" s="1"/>
    </row>
    <row r="922" spans="54:56" ht="15">
      <c r="BB922" s="1"/>
      <c r="BC922" t="s">
        <v>1573</v>
      </c>
      <c r="BD922" s="1"/>
    </row>
    <row r="923" spans="54:56" ht="15">
      <c r="BB923" s="1"/>
      <c r="BC923" t="s">
        <v>1574</v>
      </c>
      <c r="BD923" s="1"/>
    </row>
    <row r="924" spans="54:56" ht="15">
      <c r="BB924" s="1"/>
      <c r="BC924" t="s">
        <v>1575</v>
      </c>
      <c r="BD924" s="1"/>
    </row>
    <row r="925" spans="54:56" ht="15">
      <c r="BB925" s="1"/>
      <c r="BC925" t="s">
        <v>1576</v>
      </c>
      <c r="BD925" s="1"/>
    </row>
    <row r="926" spans="54:56" ht="15">
      <c r="BB926" s="1"/>
      <c r="BC926" t="s">
        <v>1577</v>
      </c>
      <c r="BD926" s="1"/>
    </row>
    <row r="927" spans="54:56" ht="15">
      <c r="BB927" s="1"/>
      <c r="BC927" t="s">
        <v>1578</v>
      </c>
      <c r="BD927" s="1"/>
    </row>
    <row r="928" spans="54:56" ht="15">
      <c r="BB928" s="1"/>
      <c r="BC928" t="s">
        <v>1579</v>
      </c>
      <c r="BD928" s="1"/>
    </row>
    <row r="929" spans="54:56" ht="15">
      <c r="BB929" s="1"/>
      <c r="BC929" t="s">
        <v>1580</v>
      </c>
      <c r="BD929" s="1"/>
    </row>
    <row r="930" spans="54:56" ht="15">
      <c r="BB930" s="1"/>
      <c r="BC930" t="s">
        <v>1581</v>
      </c>
      <c r="BD930" s="1"/>
    </row>
    <row r="931" spans="54:56" ht="15">
      <c r="BB931" s="1"/>
      <c r="BC931" t="s">
        <v>1582</v>
      </c>
      <c r="BD931" s="1"/>
    </row>
    <row r="932" spans="54:56" ht="15">
      <c r="BB932" s="1"/>
      <c r="BC932" t="s">
        <v>1583</v>
      </c>
      <c r="BD932" s="1"/>
    </row>
    <row r="933" spans="54:56" ht="15">
      <c r="BB933" s="1"/>
      <c r="BC933" t="s">
        <v>1584</v>
      </c>
      <c r="BD933" s="1"/>
    </row>
    <row r="934" spans="54:56" ht="15">
      <c r="BB934" s="1"/>
      <c r="BC934" t="s">
        <v>1585</v>
      </c>
      <c r="BD934" s="1"/>
    </row>
    <row r="935" spans="54:56" ht="15">
      <c r="BB935" s="1"/>
      <c r="BC935" t="s">
        <v>1586</v>
      </c>
      <c r="BD935" s="1"/>
    </row>
    <row r="936" spans="54:56" ht="15">
      <c r="BB936" s="1"/>
      <c r="BC936" t="s">
        <v>1587</v>
      </c>
      <c r="BD936" s="1"/>
    </row>
    <row r="937" spans="54:56" ht="15">
      <c r="BB937" s="1"/>
      <c r="BC937" t="s">
        <v>1588</v>
      </c>
      <c r="BD937" s="1"/>
    </row>
    <row r="938" spans="54:56" ht="15">
      <c r="BB938" s="1"/>
      <c r="BC938" t="s">
        <v>1589</v>
      </c>
      <c r="BD938" s="1"/>
    </row>
    <row r="939" spans="54:56" ht="15">
      <c r="BB939" s="1"/>
      <c r="BC939" t="s">
        <v>1590</v>
      </c>
      <c r="BD939" s="1"/>
    </row>
    <row r="940" spans="54:56" ht="15">
      <c r="BB940" s="1"/>
      <c r="BC940" t="s">
        <v>1591</v>
      </c>
      <c r="BD940" s="1"/>
    </row>
    <row r="941" spans="54:56" ht="15">
      <c r="BB941" s="1"/>
      <c r="BC941" t="s">
        <v>1592</v>
      </c>
      <c r="BD941" s="1"/>
    </row>
    <row r="942" spans="54:56" ht="15">
      <c r="BB942" s="1"/>
      <c r="BC942" t="s">
        <v>1593</v>
      </c>
      <c r="BD942" s="1"/>
    </row>
    <row r="943" spans="54:56" ht="15">
      <c r="BB943" s="1"/>
      <c r="BC943" t="s">
        <v>1594</v>
      </c>
      <c r="BD943" s="1"/>
    </row>
    <row r="944" spans="54:56" ht="15">
      <c r="BB944" s="1"/>
      <c r="BC944" t="s">
        <v>1595</v>
      </c>
      <c r="BD944" s="1"/>
    </row>
    <row r="945" spans="54:56" ht="15">
      <c r="BB945" s="1"/>
      <c r="BC945" t="s">
        <v>1596</v>
      </c>
      <c r="BD945" s="1"/>
    </row>
    <row r="946" spans="54:56" ht="15">
      <c r="BB946" s="1"/>
      <c r="BC946" t="s">
        <v>1597</v>
      </c>
      <c r="BD946" s="1"/>
    </row>
    <row r="947" spans="54:56" ht="15">
      <c r="BB947" s="1"/>
      <c r="BC947" t="s">
        <v>1598</v>
      </c>
      <c r="BD947" s="1"/>
    </row>
    <row r="948" spans="54:56" ht="15">
      <c r="BB948" s="1"/>
      <c r="BC948" t="s">
        <v>1599</v>
      </c>
      <c r="BD948" s="1"/>
    </row>
    <row r="949" spans="54:56" ht="15">
      <c r="BB949" s="1"/>
      <c r="BC949" t="s">
        <v>1600</v>
      </c>
      <c r="BD949" s="1"/>
    </row>
    <row r="950" spans="54:56" ht="15">
      <c r="BB950" s="1"/>
      <c r="BC950" t="s">
        <v>1601</v>
      </c>
      <c r="BD950" s="1"/>
    </row>
    <row r="951" spans="54:56" ht="15">
      <c r="BB951" s="1"/>
      <c r="BC951" t="s">
        <v>1602</v>
      </c>
      <c r="BD951" s="1"/>
    </row>
    <row r="952" spans="54:56" ht="15">
      <c r="BB952" s="1"/>
      <c r="BC952" t="s">
        <v>1603</v>
      </c>
      <c r="BD952" s="1"/>
    </row>
    <row r="953" spans="54:56" ht="15">
      <c r="BB953" s="1"/>
      <c r="BC953" t="s">
        <v>1604</v>
      </c>
      <c r="BD953" s="1"/>
    </row>
    <row r="954" spans="54:56" ht="15">
      <c r="BB954" s="1"/>
      <c r="BC954" t="s">
        <v>1605</v>
      </c>
      <c r="BD954" s="1"/>
    </row>
    <row r="955" spans="54:56" ht="15">
      <c r="BB955" s="1"/>
      <c r="BC955" t="s">
        <v>1606</v>
      </c>
      <c r="BD955" s="1"/>
    </row>
    <row r="956" spans="54:56" ht="15">
      <c r="BB956" s="1"/>
      <c r="BC956" t="s">
        <v>1607</v>
      </c>
      <c r="BD956" s="1"/>
    </row>
    <row r="957" spans="54:56" ht="15">
      <c r="BB957" s="1"/>
      <c r="BC957" t="s">
        <v>1608</v>
      </c>
      <c r="BD957" s="1"/>
    </row>
    <row r="958" spans="54:56" ht="15">
      <c r="BB958" s="1"/>
      <c r="BC958" t="s">
        <v>1609</v>
      </c>
      <c r="BD958" s="1"/>
    </row>
    <row r="959" spans="54:56" ht="15">
      <c r="BB959" s="1"/>
      <c r="BC959" t="s">
        <v>1610</v>
      </c>
      <c r="BD959" s="1"/>
    </row>
    <row r="960" spans="54:56" ht="15">
      <c r="BB960" s="1"/>
      <c r="BC960" t="s">
        <v>1611</v>
      </c>
      <c r="BD960" s="1"/>
    </row>
    <row r="961" spans="54:56" ht="15">
      <c r="BB961" s="1"/>
      <c r="BC961" t="s">
        <v>1612</v>
      </c>
      <c r="BD961" s="1"/>
    </row>
    <row r="962" spans="54:56" ht="15">
      <c r="BB962" s="1"/>
      <c r="BC962" t="s">
        <v>1613</v>
      </c>
      <c r="BD962" s="1"/>
    </row>
    <row r="963" spans="54:56" ht="15">
      <c r="BB963" s="1"/>
      <c r="BC963" t="s">
        <v>1614</v>
      </c>
      <c r="BD963" s="1"/>
    </row>
    <row r="964" spans="54:56" ht="15">
      <c r="BB964" s="1"/>
      <c r="BC964" t="s">
        <v>1615</v>
      </c>
      <c r="BD964" s="1"/>
    </row>
    <row r="965" spans="54:56" ht="15">
      <c r="BB965" s="1"/>
      <c r="BC965" t="s">
        <v>1616</v>
      </c>
      <c r="BD965" s="1"/>
    </row>
    <row r="966" spans="54:56" ht="15">
      <c r="BB966" s="1"/>
      <c r="BC966" t="s">
        <v>1617</v>
      </c>
      <c r="BD966" s="1"/>
    </row>
    <row r="967" spans="54:56" ht="15">
      <c r="BB967" s="1"/>
      <c r="BC967" t="s">
        <v>1618</v>
      </c>
      <c r="BD967" s="1"/>
    </row>
    <row r="968" spans="54:56" ht="15">
      <c r="BB968" s="1"/>
      <c r="BC968" t="s">
        <v>1619</v>
      </c>
      <c r="BD968" s="1"/>
    </row>
    <row r="969" spans="54:56" ht="15">
      <c r="BB969" s="1"/>
      <c r="BC969" t="s">
        <v>1620</v>
      </c>
      <c r="BD969" s="1"/>
    </row>
    <row r="970" spans="54:56" ht="15">
      <c r="BB970" s="1"/>
      <c r="BC970" t="s">
        <v>1621</v>
      </c>
      <c r="BD970" s="1"/>
    </row>
    <row r="971" spans="54:56" ht="15">
      <c r="BB971" s="1"/>
      <c r="BC971" t="s">
        <v>1622</v>
      </c>
      <c r="BD971" s="1"/>
    </row>
    <row r="972" spans="54:56" ht="15">
      <c r="BB972" s="1"/>
      <c r="BC972" t="s">
        <v>1623</v>
      </c>
      <c r="BD972" s="1"/>
    </row>
    <row r="973" spans="54:56" ht="15">
      <c r="BB973" s="1"/>
      <c r="BC973" t="s">
        <v>1624</v>
      </c>
      <c r="BD973" s="1"/>
    </row>
    <row r="974" spans="54:56" ht="15">
      <c r="BB974" s="1"/>
      <c r="BC974" t="s">
        <v>1625</v>
      </c>
      <c r="BD974" s="1"/>
    </row>
    <row r="975" spans="54:56" ht="15">
      <c r="BB975" s="1"/>
      <c r="BC975" t="s">
        <v>1626</v>
      </c>
      <c r="BD975" s="1"/>
    </row>
    <row r="976" spans="54:56" ht="15">
      <c r="BB976" s="1"/>
      <c r="BC976" t="s">
        <v>1627</v>
      </c>
      <c r="BD976" s="1"/>
    </row>
    <row r="977" spans="54:56" ht="15">
      <c r="BB977" s="1"/>
      <c r="BC977" t="s">
        <v>1628</v>
      </c>
      <c r="BD977" s="1"/>
    </row>
    <row r="978" spans="54:56" ht="15">
      <c r="BB978" s="1"/>
      <c r="BC978" t="s">
        <v>1629</v>
      </c>
      <c r="BD978" s="1"/>
    </row>
    <row r="979" spans="54:56" ht="15">
      <c r="BB979" s="1"/>
      <c r="BC979" t="s">
        <v>1630</v>
      </c>
      <c r="BD979" s="1"/>
    </row>
    <row r="980" spans="54:56" ht="15">
      <c r="BB980" s="1"/>
      <c r="BC980" t="s">
        <v>1631</v>
      </c>
      <c r="BD980" s="1"/>
    </row>
    <row r="981" spans="54:56" ht="15">
      <c r="BB981" s="1"/>
      <c r="BC981" t="s">
        <v>1632</v>
      </c>
      <c r="BD981" s="1"/>
    </row>
    <row r="982" spans="54:56" ht="15">
      <c r="BB982" s="1"/>
      <c r="BC982" t="s">
        <v>1633</v>
      </c>
      <c r="BD982" s="1"/>
    </row>
    <row r="983" spans="54:56" ht="15">
      <c r="BB983" s="1"/>
      <c r="BC983" t="s">
        <v>1634</v>
      </c>
      <c r="BD983" s="1"/>
    </row>
    <row r="984" spans="54:56" ht="15">
      <c r="BB984" s="1"/>
      <c r="BC984" t="s">
        <v>1635</v>
      </c>
      <c r="BD984" s="1"/>
    </row>
    <row r="985" spans="54:56" ht="15">
      <c r="BB985" s="1"/>
      <c r="BC985" t="s">
        <v>1636</v>
      </c>
      <c r="BD985" s="1"/>
    </row>
    <row r="986" spans="54:56" ht="15">
      <c r="BB986" s="1"/>
      <c r="BC986" t="s">
        <v>1637</v>
      </c>
      <c r="BD986" s="1"/>
    </row>
    <row r="987" spans="54:56" ht="15">
      <c r="BB987" s="1"/>
      <c r="BC987" t="s">
        <v>1638</v>
      </c>
      <c r="BD987" s="1"/>
    </row>
    <row r="988" spans="54:56" ht="15">
      <c r="BB988" s="1"/>
      <c r="BC988" t="s">
        <v>1639</v>
      </c>
      <c r="BD988" s="1"/>
    </row>
    <row r="989" spans="54:56" ht="15">
      <c r="BB989" s="1"/>
      <c r="BC989" t="s">
        <v>1640</v>
      </c>
      <c r="BD989" s="1"/>
    </row>
    <row r="990" spans="54:56" ht="15">
      <c r="BB990" s="1"/>
      <c r="BC990" t="s">
        <v>1641</v>
      </c>
      <c r="BD990" s="1"/>
    </row>
    <row r="991" spans="54:56" ht="15">
      <c r="BB991" s="1"/>
      <c r="BC991" t="s">
        <v>1642</v>
      </c>
      <c r="BD991" s="1"/>
    </row>
    <row r="992" spans="54:56" ht="15">
      <c r="BB992" s="1"/>
      <c r="BC992" t="s">
        <v>1643</v>
      </c>
      <c r="BD992" s="1"/>
    </row>
    <row r="993" spans="54:56" ht="15">
      <c r="BB993" s="1"/>
      <c r="BC993" t="s">
        <v>1644</v>
      </c>
      <c r="BD993" s="1"/>
    </row>
    <row r="994" spans="54:56" ht="15">
      <c r="BB994" s="1"/>
      <c r="BC994" t="s">
        <v>1645</v>
      </c>
      <c r="BD994" s="1"/>
    </row>
    <row r="995" spans="54:56" ht="15">
      <c r="BB995" s="1"/>
      <c r="BC995" t="s">
        <v>1646</v>
      </c>
      <c r="BD995" s="1"/>
    </row>
    <row r="996" spans="54:56" ht="15">
      <c r="BB996" s="1"/>
      <c r="BC996" t="s">
        <v>1647</v>
      </c>
      <c r="BD996" s="1"/>
    </row>
    <row r="997" spans="54:56" ht="15">
      <c r="BB997" s="1"/>
      <c r="BC997" t="s">
        <v>1648</v>
      </c>
      <c r="BD997" s="1"/>
    </row>
    <row r="998" spans="54:56" ht="15">
      <c r="BB998" s="1"/>
      <c r="BC998" t="s">
        <v>1649</v>
      </c>
      <c r="BD998" s="1"/>
    </row>
    <row r="999" spans="54:56" ht="15">
      <c r="BB999" s="1"/>
      <c r="BC999" t="s">
        <v>1650</v>
      </c>
      <c r="BD999" s="1"/>
    </row>
    <row r="1000" spans="54:56" ht="15">
      <c r="BB1000" s="1"/>
      <c r="BC1000" t="s">
        <v>1651</v>
      </c>
      <c r="BD1000" s="1"/>
    </row>
    <row r="1001" spans="54:56" ht="15">
      <c r="BB1001" s="1"/>
      <c r="BC1001" t="s">
        <v>1652</v>
      </c>
      <c r="BD1001" s="1"/>
    </row>
    <row r="1002" spans="54:56" ht="15">
      <c r="BB1002" s="1"/>
      <c r="BC1002" t="s">
        <v>1653</v>
      </c>
      <c r="BD1002" s="1"/>
    </row>
    <row r="1003" spans="54:56" ht="15">
      <c r="BB1003" s="1"/>
      <c r="BC1003" t="s">
        <v>1654</v>
      </c>
      <c r="BD1003" s="1"/>
    </row>
    <row r="1004" spans="54:56" ht="15">
      <c r="BB1004" s="1"/>
      <c r="BC1004" t="s">
        <v>1655</v>
      </c>
      <c r="BD1004" s="1"/>
    </row>
    <row r="1005" spans="54:56" ht="15">
      <c r="BB1005" s="1"/>
      <c r="BC1005" t="s">
        <v>1656</v>
      </c>
      <c r="BD1005" s="1"/>
    </row>
    <row r="1006" spans="54:56" ht="15">
      <c r="BB1006" s="1"/>
      <c r="BC1006" t="s">
        <v>1657</v>
      </c>
      <c r="BD1006" s="1"/>
    </row>
    <row r="1007" spans="54:56" ht="15">
      <c r="BB1007" s="1"/>
      <c r="BC1007" t="s">
        <v>1658</v>
      </c>
      <c r="BD1007" s="1"/>
    </row>
    <row r="1008" spans="54:56" ht="15">
      <c r="BB1008" s="1"/>
      <c r="BC1008" t="s">
        <v>1659</v>
      </c>
      <c r="BD1008" s="1"/>
    </row>
    <row r="1009" spans="54:56" ht="15">
      <c r="BB1009" s="1"/>
      <c r="BC1009" t="s">
        <v>1660</v>
      </c>
      <c r="BD1009" s="1"/>
    </row>
    <row r="1010" spans="54:56" ht="15">
      <c r="BB1010" s="1"/>
      <c r="BC1010" t="s">
        <v>1661</v>
      </c>
      <c r="BD1010" s="1"/>
    </row>
    <row r="1011" spans="54:56" ht="15">
      <c r="BB1011" s="1"/>
      <c r="BC1011" t="s">
        <v>1662</v>
      </c>
      <c r="BD1011" s="1"/>
    </row>
    <row r="1012" spans="54:56" ht="15">
      <c r="BB1012" s="1"/>
      <c r="BC1012" t="s">
        <v>1663</v>
      </c>
      <c r="BD1012" s="1"/>
    </row>
    <row r="1013" spans="54:56" ht="15">
      <c r="BB1013" s="1"/>
      <c r="BC1013" t="s">
        <v>1664</v>
      </c>
      <c r="BD1013" s="1"/>
    </row>
    <row r="1014" spans="54:56" ht="15">
      <c r="BB1014" s="1"/>
      <c r="BC1014" t="s">
        <v>1665</v>
      </c>
      <c r="BD1014" s="1"/>
    </row>
    <row r="1015" spans="54:56" ht="15">
      <c r="BB1015" s="1"/>
      <c r="BC1015" t="s">
        <v>1666</v>
      </c>
      <c r="BD1015" s="1"/>
    </row>
    <row r="1016" spans="54:56" ht="15">
      <c r="BB1016" s="1"/>
      <c r="BC1016" t="s">
        <v>1667</v>
      </c>
      <c r="BD1016" s="1"/>
    </row>
    <row r="1017" spans="54:56" ht="15">
      <c r="BB1017" s="1"/>
      <c r="BC1017" t="s">
        <v>1668</v>
      </c>
      <c r="BD1017" s="1"/>
    </row>
    <row r="1018" spans="54:56" ht="15">
      <c r="BB1018" s="1"/>
      <c r="BC1018" t="s">
        <v>1669</v>
      </c>
      <c r="BD1018" s="1"/>
    </row>
    <row r="1019" spans="54:56" ht="15">
      <c r="BB1019" s="1"/>
      <c r="BC1019" t="s">
        <v>1670</v>
      </c>
      <c r="BD1019" s="1"/>
    </row>
    <row r="1020" spans="54:56" ht="15">
      <c r="BB1020" s="1"/>
      <c r="BC1020" t="s">
        <v>1671</v>
      </c>
      <c r="BD1020" s="1"/>
    </row>
    <row r="1021" spans="54:56" ht="15">
      <c r="BB1021" s="1"/>
      <c r="BC1021" t="s">
        <v>1672</v>
      </c>
      <c r="BD1021" s="1"/>
    </row>
    <row r="1022" spans="54:56" ht="15">
      <c r="BB1022" s="1"/>
      <c r="BC1022" t="s">
        <v>1673</v>
      </c>
      <c r="BD1022" s="1"/>
    </row>
    <row r="1023" spans="54:56" ht="15">
      <c r="BB1023" s="1"/>
      <c r="BC1023" t="s">
        <v>1674</v>
      </c>
      <c r="BD1023" s="1"/>
    </row>
    <row r="1024" spans="54:56" ht="15">
      <c r="BB1024" s="1"/>
      <c r="BC1024" t="s">
        <v>1675</v>
      </c>
      <c r="BD1024" s="1"/>
    </row>
    <row r="1025" spans="54:56" ht="15">
      <c r="BB1025" s="1"/>
      <c r="BC1025" t="s">
        <v>1676</v>
      </c>
      <c r="BD1025" s="1"/>
    </row>
    <row r="1026" spans="54:56" ht="15">
      <c r="BB1026" s="1"/>
      <c r="BC1026" t="s">
        <v>1677</v>
      </c>
      <c r="BD1026" s="1"/>
    </row>
    <row r="1027" spans="54:56" ht="15">
      <c r="BB1027" s="1"/>
      <c r="BC1027" t="s">
        <v>1678</v>
      </c>
      <c r="BD1027" s="1"/>
    </row>
    <row r="1028" spans="54:56" ht="15">
      <c r="BB1028" s="1"/>
      <c r="BC1028" t="s">
        <v>1679</v>
      </c>
      <c r="BD1028" s="1"/>
    </row>
    <row r="1029" spans="54:56" ht="15">
      <c r="BB1029" s="1"/>
      <c r="BC1029" t="s">
        <v>1680</v>
      </c>
      <c r="BD1029" s="1"/>
    </row>
    <row r="1030" spans="54:56" ht="15">
      <c r="BB1030" s="1"/>
      <c r="BC1030" t="s">
        <v>1681</v>
      </c>
      <c r="BD1030" s="1"/>
    </row>
    <row r="1031" spans="54:56" ht="15">
      <c r="BB1031" s="1"/>
      <c r="BC1031" t="s">
        <v>1682</v>
      </c>
      <c r="BD1031" s="1"/>
    </row>
    <row r="1032" spans="54:56" ht="15">
      <c r="BB1032" s="1"/>
      <c r="BC1032" t="s">
        <v>1683</v>
      </c>
      <c r="BD1032" s="1"/>
    </row>
    <row r="1033" spans="54:56" ht="15">
      <c r="BB1033" s="1"/>
      <c r="BC1033" t="s">
        <v>1684</v>
      </c>
      <c r="BD1033" s="1"/>
    </row>
    <row r="1034" spans="54:56" ht="15">
      <c r="BB1034" s="1"/>
      <c r="BC1034" t="s">
        <v>1685</v>
      </c>
      <c r="BD1034" s="1"/>
    </row>
    <row r="1035" spans="54:56" ht="15">
      <c r="BB1035" s="1"/>
      <c r="BC1035" t="s">
        <v>1686</v>
      </c>
      <c r="BD1035" s="1"/>
    </row>
    <row r="1036" spans="54:56" ht="15">
      <c r="BB1036" s="1"/>
      <c r="BC1036" t="s">
        <v>1687</v>
      </c>
      <c r="BD1036" s="1"/>
    </row>
    <row r="1037" spans="54:56" ht="15">
      <c r="BB1037" s="1"/>
      <c r="BC1037" t="s">
        <v>1688</v>
      </c>
      <c r="BD1037" s="1"/>
    </row>
    <row r="1038" spans="54:56" ht="15">
      <c r="BB1038" s="1"/>
      <c r="BC1038" t="s">
        <v>1689</v>
      </c>
      <c r="BD1038" s="1"/>
    </row>
    <row r="1039" spans="54:56" ht="15">
      <c r="BB1039" s="1"/>
      <c r="BC1039" t="s">
        <v>1690</v>
      </c>
      <c r="BD1039" s="1"/>
    </row>
    <row r="1040" spans="54:56" ht="15">
      <c r="BB1040" s="1"/>
      <c r="BC1040" t="s">
        <v>1691</v>
      </c>
      <c r="BD1040" s="1"/>
    </row>
    <row r="1041" spans="54:56" ht="15">
      <c r="BB1041" s="1"/>
      <c r="BC1041" t="s">
        <v>1692</v>
      </c>
      <c r="BD1041" s="1"/>
    </row>
    <row r="1042" spans="54:56" ht="15">
      <c r="BB1042" s="1"/>
      <c r="BC1042" t="s">
        <v>1693</v>
      </c>
      <c r="BD1042" s="1"/>
    </row>
    <row r="1043" spans="54:56" ht="15">
      <c r="BB1043" s="1"/>
      <c r="BC1043" t="s">
        <v>1694</v>
      </c>
      <c r="BD1043" s="1"/>
    </row>
    <row r="1044" spans="54:56" ht="15">
      <c r="BB1044" s="1"/>
      <c r="BC1044" t="s">
        <v>1695</v>
      </c>
      <c r="BD1044" s="1"/>
    </row>
    <row r="1045" spans="54:56" ht="15">
      <c r="BB1045" s="1"/>
      <c r="BC1045" t="s">
        <v>1696</v>
      </c>
      <c r="BD1045" s="1"/>
    </row>
    <row r="1046" spans="54:56" ht="15">
      <c r="BB1046" s="1"/>
      <c r="BC1046" t="s">
        <v>1697</v>
      </c>
      <c r="BD1046" s="1"/>
    </row>
    <row r="1047" spans="54:56" ht="15">
      <c r="BB1047" s="1"/>
      <c r="BC1047" t="s">
        <v>1698</v>
      </c>
      <c r="BD1047" s="1"/>
    </row>
    <row r="1048" spans="54:56" ht="15">
      <c r="BB1048" s="1"/>
      <c r="BC1048" t="s">
        <v>1699</v>
      </c>
      <c r="BD1048" s="1"/>
    </row>
    <row r="1049" spans="54:56" ht="15">
      <c r="BB1049" s="1"/>
      <c r="BC1049" t="s">
        <v>1700</v>
      </c>
      <c r="BD1049" s="1"/>
    </row>
    <row r="1050" spans="54:56" ht="15">
      <c r="BB1050" s="1"/>
      <c r="BC1050" t="s">
        <v>1701</v>
      </c>
      <c r="BD1050" s="1"/>
    </row>
    <row r="1051" spans="54:56" ht="15">
      <c r="BB1051" s="1"/>
      <c r="BC1051" t="s">
        <v>1702</v>
      </c>
      <c r="BD1051" s="1"/>
    </row>
    <row r="1052" spans="54:56" ht="15">
      <c r="BB1052" s="1"/>
      <c r="BC1052" t="s">
        <v>1703</v>
      </c>
      <c r="BD1052" s="1"/>
    </row>
    <row r="1053" spans="54:56" ht="15">
      <c r="BB1053" s="1"/>
      <c r="BC1053" t="s">
        <v>1704</v>
      </c>
      <c r="BD1053" s="1"/>
    </row>
    <row r="1054" spans="54:56" ht="15">
      <c r="BB1054" s="1"/>
      <c r="BC1054" t="s">
        <v>1705</v>
      </c>
      <c r="BD1054" s="1"/>
    </row>
    <row r="1055" spans="54:56" ht="15">
      <c r="BB1055" s="1"/>
      <c r="BC1055" t="s">
        <v>1706</v>
      </c>
      <c r="BD1055" s="1"/>
    </row>
    <row r="1056" spans="54:56" ht="15">
      <c r="BB1056" s="1"/>
      <c r="BC1056" t="s">
        <v>1707</v>
      </c>
      <c r="BD1056" s="1"/>
    </row>
    <row r="1057" spans="54:56" ht="15">
      <c r="BB1057" s="1"/>
      <c r="BC1057" t="s">
        <v>1708</v>
      </c>
      <c r="BD1057" s="1"/>
    </row>
    <row r="1058" spans="54:56" ht="15">
      <c r="BB1058" s="1"/>
      <c r="BC1058" t="s">
        <v>1709</v>
      </c>
      <c r="BD1058" s="1"/>
    </row>
    <row r="1059" spans="54:56" ht="15">
      <c r="BB1059" s="1"/>
      <c r="BC1059" t="s">
        <v>1710</v>
      </c>
      <c r="BD1059" s="1"/>
    </row>
    <row r="1060" spans="54:56" ht="15">
      <c r="BB1060" s="1"/>
      <c r="BC1060" t="s">
        <v>1711</v>
      </c>
      <c r="BD1060" s="1"/>
    </row>
    <row r="1061" spans="54:56" ht="15">
      <c r="BB1061" s="1"/>
      <c r="BC1061" t="s">
        <v>1712</v>
      </c>
      <c r="BD1061" s="1"/>
    </row>
    <row r="1062" spans="54:56" ht="15">
      <c r="BB1062" s="1"/>
      <c r="BC1062" t="s">
        <v>1713</v>
      </c>
      <c r="BD1062" s="1"/>
    </row>
    <row r="1063" spans="54:56" ht="15">
      <c r="BB1063" s="1"/>
      <c r="BC1063" t="s">
        <v>1714</v>
      </c>
      <c r="BD1063" s="1"/>
    </row>
    <row r="1064" spans="54:56" ht="15">
      <c r="BB1064" s="1"/>
      <c r="BC1064" t="s">
        <v>1715</v>
      </c>
      <c r="BD1064" s="1"/>
    </row>
    <row r="1065" spans="54:56" ht="15">
      <c r="BB1065" s="1"/>
      <c r="BC1065" t="s">
        <v>1716</v>
      </c>
      <c r="BD1065" s="1"/>
    </row>
    <row r="1066" spans="54:56" ht="15">
      <c r="BB1066" s="1"/>
      <c r="BC1066" t="s">
        <v>1717</v>
      </c>
      <c r="BD1066" s="1"/>
    </row>
    <row r="1067" spans="54:56" ht="15">
      <c r="BB1067" s="1"/>
      <c r="BC1067" t="s">
        <v>1718</v>
      </c>
      <c r="BD1067" s="1"/>
    </row>
    <row r="1068" spans="54:56" ht="15">
      <c r="BB1068" s="1"/>
      <c r="BC1068" t="s">
        <v>1719</v>
      </c>
      <c r="BD1068" s="1"/>
    </row>
    <row r="1069" spans="54:56" ht="15">
      <c r="BB1069" s="1"/>
      <c r="BC1069" t="s">
        <v>1720</v>
      </c>
      <c r="BD1069" s="1"/>
    </row>
    <row r="1070" spans="54:56" ht="15">
      <c r="BB1070" s="1"/>
      <c r="BC1070" t="s">
        <v>1721</v>
      </c>
      <c r="BD1070" s="1"/>
    </row>
    <row r="1071" spans="54:56" ht="15">
      <c r="BB1071" s="1"/>
      <c r="BC1071" t="s">
        <v>1722</v>
      </c>
      <c r="BD1071" s="1"/>
    </row>
    <row r="1072" spans="54:56" ht="15">
      <c r="BB1072" s="1"/>
      <c r="BC1072" t="s">
        <v>1723</v>
      </c>
      <c r="BD1072" s="1"/>
    </row>
    <row r="1073" spans="54:56" ht="15">
      <c r="BB1073" s="1"/>
      <c r="BC1073" t="s">
        <v>1724</v>
      </c>
      <c r="BD1073" s="1"/>
    </row>
    <row r="1074" spans="54:56" ht="15">
      <c r="BB1074" s="1"/>
      <c r="BC1074" t="s">
        <v>1725</v>
      </c>
      <c r="BD1074" s="1"/>
    </row>
    <row r="1075" spans="54:56" ht="15">
      <c r="BB1075" s="1"/>
      <c r="BC1075" t="s">
        <v>1726</v>
      </c>
      <c r="BD1075" s="1"/>
    </row>
    <row r="1076" spans="54:56" ht="15">
      <c r="BB1076" s="1"/>
      <c r="BC1076" t="s">
        <v>1727</v>
      </c>
      <c r="BD1076" s="1"/>
    </row>
    <row r="1077" spans="54:56" ht="15">
      <c r="BB1077" s="1"/>
      <c r="BC1077" t="s">
        <v>1728</v>
      </c>
      <c r="BD1077" s="1"/>
    </row>
    <row r="1078" spans="54:56" ht="15">
      <c r="BB1078" s="1"/>
      <c r="BC1078" t="s">
        <v>1729</v>
      </c>
      <c r="BD1078" s="1"/>
    </row>
    <row r="1079" spans="54:56" ht="15">
      <c r="BB1079" s="1"/>
      <c r="BC1079" t="s">
        <v>1730</v>
      </c>
      <c r="BD1079" s="1"/>
    </row>
    <row r="1080" spans="54:56" ht="15">
      <c r="BB1080" s="1"/>
      <c r="BC1080" t="s">
        <v>1731</v>
      </c>
      <c r="BD1080" s="1"/>
    </row>
    <row r="1081" spans="54:56" ht="15">
      <c r="BB1081" s="1"/>
      <c r="BC1081" t="s">
        <v>1732</v>
      </c>
      <c r="BD1081" s="1"/>
    </row>
    <row r="1082" spans="54:56" ht="15">
      <c r="BB1082" s="1"/>
      <c r="BC1082" t="s">
        <v>1733</v>
      </c>
      <c r="BD1082" s="1"/>
    </row>
    <row r="1083" spans="54:56" ht="15">
      <c r="BB1083" s="1"/>
      <c r="BC1083" t="s">
        <v>1734</v>
      </c>
      <c r="BD1083" s="1"/>
    </row>
    <row r="1084" spans="54:56" ht="15">
      <c r="BB1084" s="1"/>
      <c r="BC1084" t="s">
        <v>1735</v>
      </c>
      <c r="BD1084" s="1"/>
    </row>
    <row r="1085" spans="54:56" ht="15">
      <c r="BB1085" s="1"/>
      <c r="BC1085" t="s">
        <v>1736</v>
      </c>
      <c r="BD1085" s="1"/>
    </row>
    <row r="1086" spans="54:56" ht="15">
      <c r="BB1086" s="1"/>
      <c r="BC1086" t="s">
        <v>1737</v>
      </c>
      <c r="BD1086" s="1"/>
    </row>
    <row r="1087" spans="54:56" ht="15">
      <c r="BB1087" s="1"/>
      <c r="BC1087" t="s">
        <v>1738</v>
      </c>
      <c r="BD1087" s="1"/>
    </row>
    <row r="1088" spans="54:56" ht="15">
      <c r="BB1088" s="1"/>
      <c r="BC1088" t="s">
        <v>1739</v>
      </c>
      <c r="BD1088" s="1"/>
    </row>
    <row r="1089" spans="54:56" ht="15">
      <c r="BB1089" s="1"/>
      <c r="BC1089" t="s">
        <v>1743</v>
      </c>
      <c r="BD1089" s="1"/>
    </row>
    <row r="1090" spans="54:56" ht="15">
      <c r="BB1090" s="1"/>
      <c r="BC1090" t="s">
        <v>1744</v>
      </c>
      <c r="BD1090" s="1"/>
    </row>
    <row r="1091" spans="54:56" ht="15">
      <c r="BB1091" s="1"/>
      <c r="BC1091" t="s">
        <v>1745</v>
      </c>
      <c r="BD1091" s="1"/>
    </row>
    <row r="1092" spans="54:56" ht="15">
      <c r="BB1092" s="1"/>
      <c r="BC1092" t="s">
        <v>1746</v>
      </c>
      <c r="BD1092" s="1"/>
    </row>
    <row r="1093" spans="54:56" ht="15">
      <c r="BB1093" s="1"/>
      <c r="BC1093" t="s">
        <v>1747</v>
      </c>
      <c r="BD1093" s="1"/>
    </row>
    <row r="1094" spans="54:56" ht="15">
      <c r="BB1094" s="1"/>
      <c r="BC1094" t="s">
        <v>1748</v>
      </c>
      <c r="BD1094" s="1"/>
    </row>
    <row r="1095" spans="54:56" ht="15">
      <c r="BB1095" s="1"/>
      <c r="BC1095" t="s">
        <v>1749</v>
      </c>
      <c r="BD1095" s="1"/>
    </row>
    <row r="1096" spans="54:56" ht="15">
      <c r="BB1096" s="1"/>
      <c r="BC1096" t="s">
        <v>1750</v>
      </c>
      <c r="BD1096" s="1"/>
    </row>
    <row r="1097" spans="54:56" ht="15">
      <c r="BB1097" s="1"/>
      <c r="BC1097" t="s">
        <v>1751</v>
      </c>
      <c r="BD1097" s="1"/>
    </row>
    <row r="1098" spans="54:56" ht="15">
      <c r="BB1098" s="1"/>
      <c r="BC1098" t="s">
        <v>1752</v>
      </c>
      <c r="BD1098" s="1"/>
    </row>
    <row r="1099" spans="54:56" ht="15">
      <c r="BB1099" s="1"/>
      <c r="BC1099" t="s">
        <v>1753</v>
      </c>
      <c r="BD1099" s="1"/>
    </row>
    <row r="1100" spans="54:56" ht="15">
      <c r="BB1100" s="1"/>
      <c r="BC1100" t="s">
        <v>1754</v>
      </c>
      <c r="BD1100" s="1"/>
    </row>
    <row r="1101" spans="54:56" ht="15">
      <c r="BB1101" s="1"/>
      <c r="BC1101" t="s">
        <v>1755</v>
      </c>
      <c r="BD1101" s="1"/>
    </row>
    <row r="1102" spans="54:56" ht="15">
      <c r="BB1102" s="1"/>
      <c r="BC1102" t="s">
        <v>1756</v>
      </c>
      <c r="BD1102" s="1"/>
    </row>
    <row r="1103" spans="54:56" ht="15">
      <c r="BB1103" s="1"/>
      <c r="BC1103" t="s">
        <v>1757</v>
      </c>
      <c r="BD1103" s="1"/>
    </row>
    <row r="1104" spans="54:56" ht="15">
      <c r="BB1104" s="1"/>
      <c r="BC1104" t="s">
        <v>1758</v>
      </c>
      <c r="BD1104" s="1"/>
    </row>
    <row r="1105" spans="54:56" ht="15">
      <c r="BB1105" s="1"/>
      <c r="BC1105" t="s">
        <v>1759</v>
      </c>
      <c r="BD1105" s="1"/>
    </row>
    <row r="1106" spans="54:56" ht="15">
      <c r="BB1106" s="1"/>
      <c r="BC1106" t="s">
        <v>1760</v>
      </c>
      <c r="BD1106" s="1"/>
    </row>
    <row r="1107" spans="54:56" ht="15">
      <c r="BB1107" s="1"/>
      <c r="BC1107" t="s">
        <v>1761</v>
      </c>
      <c r="BD1107" s="1"/>
    </row>
    <row r="1108" spans="54:56" ht="15">
      <c r="BB1108" s="1"/>
      <c r="BC1108" t="s">
        <v>1762</v>
      </c>
      <c r="BD1108" s="1"/>
    </row>
    <row r="1109" spans="54:56" ht="15">
      <c r="BB1109" s="1"/>
      <c r="BC1109" t="s">
        <v>1763</v>
      </c>
      <c r="BD1109" s="1"/>
    </row>
    <row r="1110" spans="54:56" ht="15">
      <c r="BB1110" s="1"/>
      <c r="BC1110" t="s">
        <v>1764</v>
      </c>
      <c r="BD1110" s="1"/>
    </row>
    <row r="1111" spans="54:56" ht="15">
      <c r="BB1111" s="1"/>
      <c r="BC1111" t="s">
        <v>1765</v>
      </c>
      <c r="BD1111" s="1"/>
    </row>
    <row r="1112" spans="54:56" ht="15">
      <c r="BB1112" s="1"/>
      <c r="BC1112" t="s">
        <v>1766</v>
      </c>
      <c r="BD1112" s="1"/>
    </row>
    <row r="1113" spans="54:56" ht="15">
      <c r="BB1113" s="1"/>
      <c r="BC1113" t="s">
        <v>1767</v>
      </c>
      <c r="BD1113" s="1"/>
    </row>
    <row r="1114" spans="54:56" ht="15">
      <c r="BB1114" s="1"/>
      <c r="BC1114" t="s">
        <v>1768</v>
      </c>
      <c r="BD1114" s="1"/>
    </row>
    <row r="1115" spans="54:56" ht="15">
      <c r="BB1115" s="1"/>
      <c r="BC1115" t="s">
        <v>1769</v>
      </c>
      <c r="BD1115" s="1"/>
    </row>
    <row r="1116" spans="54:56" ht="15">
      <c r="BB1116" s="1"/>
      <c r="BC1116" t="s">
        <v>1770</v>
      </c>
      <c r="BD1116" s="1"/>
    </row>
    <row r="1117" spans="54:56" ht="15">
      <c r="BB1117" s="1"/>
      <c r="BC1117" t="s">
        <v>1771</v>
      </c>
      <c r="BD1117" s="1"/>
    </row>
    <row r="1118" spans="54:56" ht="15">
      <c r="BB1118" s="1"/>
      <c r="BC1118" t="s">
        <v>1772</v>
      </c>
      <c r="BD1118" s="1"/>
    </row>
    <row r="1119" spans="54:56" ht="15">
      <c r="BB1119" s="1"/>
      <c r="BC1119" t="s">
        <v>1773</v>
      </c>
      <c r="BD1119" s="1"/>
    </row>
    <row r="1120" spans="54:56" ht="15">
      <c r="BB1120" s="1"/>
      <c r="BC1120" t="s">
        <v>1774</v>
      </c>
      <c r="BD1120" s="1"/>
    </row>
    <row r="1121" spans="54:56" ht="15">
      <c r="BB1121" s="1"/>
      <c r="BC1121" t="s">
        <v>1775</v>
      </c>
      <c r="BD1121" s="1"/>
    </row>
    <row r="1122" spans="54:56" ht="15">
      <c r="BB1122" s="1"/>
      <c r="BC1122" t="s">
        <v>1776</v>
      </c>
      <c r="BD1122" s="1"/>
    </row>
    <row r="1123" spans="54:56" ht="15">
      <c r="BB1123" s="1"/>
      <c r="BC1123" t="s">
        <v>1777</v>
      </c>
      <c r="BD1123" s="1"/>
    </row>
    <row r="1124" spans="54:56" ht="15">
      <c r="BB1124" s="1"/>
      <c r="BC1124" t="s">
        <v>1778</v>
      </c>
      <c r="BD1124" s="1"/>
    </row>
    <row r="1125" spans="54:56" ht="15">
      <c r="BB1125" s="1"/>
      <c r="BC1125" t="s">
        <v>1779</v>
      </c>
      <c r="BD1125" s="1"/>
    </row>
    <row r="1126" spans="54:56" ht="15">
      <c r="BB1126" s="1"/>
      <c r="BC1126" t="s">
        <v>1780</v>
      </c>
      <c r="BD1126" s="1"/>
    </row>
    <row r="1127" spans="54:56" ht="15">
      <c r="BB1127" s="1"/>
      <c r="BC1127" t="s">
        <v>1781</v>
      </c>
      <c r="BD1127" s="1"/>
    </row>
    <row r="1128" spans="54:56" ht="15">
      <c r="BB1128" s="1"/>
      <c r="BC1128" t="s">
        <v>1782</v>
      </c>
      <c r="BD1128" s="1"/>
    </row>
    <row r="1129" spans="54:56" ht="15">
      <c r="BB1129" s="1"/>
      <c r="BC1129" t="s">
        <v>1783</v>
      </c>
      <c r="BD1129" s="1"/>
    </row>
    <row r="1130" spans="54:56" ht="15">
      <c r="BB1130" s="1"/>
      <c r="BC1130" t="s">
        <v>1784</v>
      </c>
      <c r="BD1130" s="1"/>
    </row>
    <row r="1131" spans="54:56" ht="15">
      <c r="BB1131" s="1"/>
      <c r="BC1131" t="s">
        <v>1785</v>
      </c>
      <c r="BD1131" s="1"/>
    </row>
    <row r="1132" spans="54:56" ht="15">
      <c r="BB1132" s="1"/>
      <c r="BC1132" t="s">
        <v>1786</v>
      </c>
      <c r="BD1132" s="1"/>
    </row>
    <row r="1133" spans="54:56" ht="15">
      <c r="BB1133" s="1"/>
      <c r="BC1133" t="s">
        <v>1787</v>
      </c>
      <c r="BD1133" s="1"/>
    </row>
    <row r="1134" spans="54:56" ht="15">
      <c r="BB1134" s="1"/>
      <c r="BC1134" t="s">
        <v>1788</v>
      </c>
      <c r="BD1134" s="1"/>
    </row>
    <row r="1135" spans="54:56" ht="15">
      <c r="BB1135" s="1"/>
      <c r="BC1135" t="s">
        <v>1789</v>
      </c>
      <c r="BD1135" s="1"/>
    </row>
    <row r="1136" spans="54:56" ht="15">
      <c r="BB1136" s="1"/>
      <c r="BC1136" t="s">
        <v>1790</v>
      </c>
      <c r="BD1136" s="1"/>
    </row>
    <row r="1137" spans="54:56" ht="15">
      <c r="BB1137" s="1"/>
      <c r="BC1137" t="s">
        <v>1791</v>
      </c>
      <c r="BD1137" s="1"/>
    </row>
    <row r="1138" spans="54:56" ht="15">
      <c r="BB1138" s="1"/>
      <c r="BC1138" t="s">
        <v>1792</v>
      </c>
      <c r="BD1138" s="1"/>
    </row>
    <row r="1139" spans="54:56" ht="15">
      <c r="BB1139" s="1"/>
      <c r="BC1139" t="s">
        <v>1793</v>
      </c>
      <c r="BD1139" s="1"/>
    </row>
    <row r="1140" spans="54:56" ht="15">
      <c r="BB1140" s="1"/>
      <c r="BC1140" t="s">
        <v>1794</v>
      </c>
      <c r="BD1140" s="1"/>
    </row>
    <row r="1141" spans="54:56" ht="15">
      <c r="BB1141" s="1"/>
      <c r="BC1141" t="s">
        <v>1795</v>
      </c>
      <c r="BD1141" s="1"/>
    </row>
    <row r="1142" spans="54:56" ht="15">
      <c r="BB1142" s="1"/>
      <c r="BC1142" t="s">
        <v>1796</v>
      </c>
      <c r="BD1142" s="1"/>
    </row>
    <row r="1143" spans="54:56" ht="15">
      <c r="BB1143" s="1"/>
      <c r="BC1143" t="s">
        <v>1797</v>
      </c>
      <c r="BD1143" s="1"/>
    </row>
    <row r="1144" spans="54:56" ht="15">
      <c r="BB1144" s="1"/>
      <c r="BC1144" t="s">
        <v>1798</v>
      </c>
      <c r="BD1144" s="1"/>
    </row>
    <row r="1145" spans="54:56" ht="15">
      <c r="BB1145" s="1"/>
      <c r="BC1145" t="s">
        <v>1799</v>
      </c>
      <c r="BD1145" s="1"/>
    </row>
    <row r="1146" spans="54:56" ht="15">
      <c r="BB1146" s="1"/>
      <c r="BC1146" t="s">
        <v>1800</v>
      </c>
      <c r="BD1146" s="1"/>
    </row>
    <row r="1147" spans="54:56" ht="15">
      <c r="BB1147" s="1"/>
      <c r="BC1147" t="s">
        <v>1801</v>
      </c>
      <c r="BD1147" s="1"/>
    </row>
    <row r="1148" spans="54:56" ht="15">
      <c r="BB1148" s="1"/>
      <c r="BC1148" t="s">
        <v>1802</v>
      </c>
      <c r="BD1148" s="1"/>
    </row>
    <row r="1149" spans="54:56" ht="15">
      <c r="BB1149" s="1"/>
      <c r="BC1149" t="s">
        <v>1803</v>
      </c>
      <c r="BD1149" s="1"/>
    </row>
    <row r="1150" spans="54:56" ht="15">
      <c r="BB1150" s="1"/>
      <c r="BC1150" t="s">
        <v>1804</v>
      </c>
      <c r="BD1150" s="1"/>
    </row>
    <row r="1151" spans="54:56" ht="15">
      <c r="BB1151" s="1"/>
      <c r="BC1151" t="s">
        <v>1805</v>
      </c>
      <c r="BD1151" s="1"/>
    </row>
    <row r="1152" spans="54:56" ht="15">
      <c r="BB1152" s="1"/>
      <c r="BC1152" t="s">
        <v>1806</v>
      </c>
      <c r="BD1152" s="1"/>
    </row>
    <row r="1153" spans="54:56" ht="15">
      <c r="BB1153" s="1"/>
      <c r="BC1153" t="s">
        <v>1807</v>
      </c>
      <c r="BD1153" s="1"/>
    </row>
    <row r="1154" spans="54:56" ht="15">
      <c r="BB1154" s="1"/>
      <c r="BC1154" t="s">
        <v>1808</v>
      </c>
      <c r="BD1154" s="1"/>
    </row>
    <row r="1155" spans="54:56" ht="15">
      <c r="BB1155" s="1"/>
      <c r="BC1155" t="s">
        <v>1870</v>
      </c>
      <c r="BD1155" s="1"/>
    </row>
    <row r="1156" spans="54:56" ht="15">
      <c r="BB1156" s="1"/>
      <c r="BC1156" t="s">
        <v>1809</v>
      </c>
      <c r="BD1156" s="1"/>
    </row>
    <row r="1157" spans="54:56" ht="15">
      <c r="BB1157" s="1"/>
      <c r="BC1157" t="s">
        <v>1810</v>
      </c>
      <c r="BD1157" s="1"/>
    </row>
    <row r="1158" spans="54:56" ht="15">
      <c r="BB1158" s="1"/>
      <c r="BC1158" t="s">
        <v>1811</v>
      </c>
      <c r="BD1158" s="1"/>
    </row>
    <row r="1159" spans="54:56" ht="15">
      <c r="BB1159" s="1"/>
      <c r="BC1159" t="s">
        <v>1812</v>
      </c>
      <c r="BD1159" s="1"/>
    </row>
    <row r="1160" spans="54:56" ht="15">
      <c r="BB1160" s="1"/>
      <c r="BC1160" t="s">
        <v>1813</v>
      </c>
      <c r="BD1160" s="1"/>
    </row>
    <row r="1161" spans="54:56" ht="15">
      <c r="BB1161" s="1"/>
      <c r="BC1161" t="s">
        <v>1814</v>
      </c>
      <c r="BD1161" s="1"/>
    </row>
    <row r="1162" spans="54:56" ht="15">
      <c r="BB1162" s="1"/>
      <c r="BC1162" t="s">
        <v>1815</v>
      </c>
      <c r="BD1162" s="1"/>
    </row>
    <row r="1163" spans="54:56" ht="15">
      <c r="BB1163" s="1"/>
      <c r="BC1163" t="s">
        <v>1816</v>
      </c>
      <c r="BD1163" s="1"/>
    </row>
    <row r="1164" spans="54:56" ht="15">
      <c r="BB1164" s="1"/>
      <c r="BC1164" t="s">
        <v>1817</v>
      </c>
      <c r="BD1164" s="1"/>
    </row>
    <row r="1165" spans="54:56" ht="15">
      <c r="BB1165" s="1"/>
      <c r="BC1165" t="s">
        <v>1818</v>
      </c>
      <c r="BD1165" s="1"/>
    </row>
    <row r="1166" spans="54:56" ht="15">
      <c r="BB1166" s="1"/>
      <c r="BC1166" t="s">
        <v>1819</v>
      </c>
      <c r="BD1166" s="1"/>
    </row>
    <row r="1167" spans="54:56" ht="15">
      <c r="BB1167" s="1"/>
      <c r="BC1167" t="s">
        <v>1820</v>
      </c>
      <c r="BD1167" s="1"/>
    </row>
    <row r="1168" spans="54:56" ht="15">
      <c r="BB1168" s="1"/>
      <c r="BC1168" t="s">
        <v>1821</v>
      </c>
      <c r="BD1168" s="1"/>
    </row>
    <row r="1169" spans="54:56" ht="15">
      <c r="BB1169" s="1"/>
      <c r="BC1169" t="s">
        <v>1822</v>
      </c>
      <c r="BD1169" s="1"/>
    </row>
    <row r="1170" spans="54:56" ht="15">
      <c r="BB1170" s="1"/>
      <c r="BC1170" t="s">
        <v>1823</v>
      </c>
      <c r="BD1170" s="1"/>
    </row>
    <row r="1171" spans="54:56" ht="15">
      <c r="BB1171" s="1"/>
      <c r="BC1171" t="s">
        <v>1824</v>
      </c>
      <c r="BD1171" s="1"/>
    </row>
    <row r="1172" spans="54:56" ht="15">
      <c r="BB1172" s="1"/>
      <c r="BC1172" t="s">
        <v>1825</v>
      </c>
      <c r="BD1172" s="1"/>
    </row>
    <row r="1173" spans="54:56" ht="15">
      <c r="BB1173" s="1"/>
      <c r="BC1173" t="s">
        <v>1826</v>
      </c>
      <c r="BD1173" s="1"/>
    </row>
    <row r="1174" spans="54:56" ht="15">
      <c r="BB1174" s="1"/>
      <c r="BC1174" t="s">
        <v>1827</v>
      </c>
      <c r="BD1174" s="1"/>
    </row>
    <row r="1175" spans="54:56" ht="15">
      <c r="BB1175" s="1"/>
      <c r="BC1175" t="s">
        <v>1828</v>
      </c>
      <c r="BD1175" s="1"/>
    </row>
    <row r="1176" spans="54:56" ht="15">
      <c r="BB1176" s="1"/>
      <c r="BC1176" t="s">
        <v>1829</v>
      </c>
      <c r="BD1176" s="1"/>
    </row>
    <row r="1177" spans="54:56" ht="15">
      <c r="BB1177" s="1"/>
      <c r="BC1177" t="s">
        <v>1830</v>
      </c>
      <c r="BD1177" s="1"/>
    </row>
    <row r="1178" spans="54:56" ht="15">
      <c r="BB1178" s="1"/>
      <c r="BC1178" t="s">
        <v>1831</v>
      </c>
      <c r="BD1178" s="1"/>
    </row>
    <row r="1179" spans="54:56" ht="15">
      <c r="BB1179" s="1"/>
      <c r="BC1179" t="s">
        <v>1832</v>
      </c>
      <c r="BD1179" s="1"/>
    </row>
    <row r="1180" spans="54:56" ht="15">
      <c r="BB1180" s="1"/>
      <c r="BC1180" t="s">
        <v>1833</v>
      </c>
      <c r="BD1180" s="1"/>
    </row>
    <row r="1181" spans="54:56" ht="15">
      <c r="BB1181" s="1"/>
      <c r="BC1181" t="s">
        <v>1834</v>
      </c>
      <c r="BD1181" s="1"/>
    </row>
    <row r="1182" spans="54:56" ht="15">
      <c r="BB1182" s="1"/>
      <c r="BC1182" t="s">
        <v>1835</v>
      </c>
      <c r="BD1182" s="1"/>
    </row>
    <row r="1183" spans="54:56" ht="15">
      <c r="BB1183" s="1"/>
      <c r="BC1183" t="s">
        <v>1836</v>
      </c>
      <c r="BD1183" s="1"/>
    </row>
    <row r="1184" spans="54:56" ht="15">
      <c r="BB1184" s="1"/>
      <c r="BC1184" t="s">
        <v>1837</v>
      </c>
      <c r="BD1184" s="1"/>
    </row>
    <row r="1185" spans="54:56" ht="15">
      <c r="BB1185" s="1"/>
      <c r="BC1185" t="s">
        <v>1838</v>
      </c>
      <c r="BD1185" s="1"/>
    </row>
    <row r="1186" spans="54:56" ht="15">
      <c r="BB1186" s="1"/>
      <c r="BC1186" t="s">
        <v>1839</v>
      </c>
      <c r="BD1186" s="1"/>
    </row>
    <row r="1187" spans="54:56" ht="15">
      <c r="BB1187" s="1"/>
      <c r="BC1187" t="s">
        <v>1840</v>
      </c>
      <c r="BD1187" s="1"/>
    </row>
    <row r="1188" spans="54:56" ht="15">
      <c r="BB1188" s="1"/>
      <c r="BC1188" t="s">
        <v>1841</v>
      </c>
      <c r="BD1188" s="1"/>
    </row>
    <row r="1189" spans="54:56" ht="15">
      <c r="BB1189" s="1"/>
      <c r="BC1189" t="s">
        <v>1842</v>
      </c>
      <c r="BD1189" s="1"/>
    </row>
    <row r="1190" spans="54:56" ht="15">
      <c r="BB1190" s="1"/>
      <c r="BD1190" s="1"/>
    </row>
  </sheetData>
  <sheetProtection/>
  <dataValidations count="53">
    <dataValidation type="list" allowBlank="1" showInputMessage="1" showErrorMessage="1" sqref="E374:E520 G330:G335 E343:E372 G315:G321 E34:E68 E70:E78 E87:E101 E130:E339 E128">
      <formula1>$BA$1:$BA$7</formula1>
    </dataValidation>
    <dataValidation type="list" allowBlank="1" showInputMessage="1" showErrorMessage="1" sqref="G336:G372 G322:G329 G374:G520 I330:I335 I315:I321 G34:G68 G70:G78 G87:G101 G126:G314">
      <formula1>$BB$1:$BB$7</formula1>
    </dataValidation>
    <dataValidation type="list" allowBlank="1" showInputMessage="1" showErrorMessage="1" sqref="R322:R339 S187:S191 R87:R99 R128 R315:S321 S225:S227 S206:S209 R162:R286 R292:R314 S351:S354 S384:S386 R343:R355 S194:S201 S330:S335 R70:R78 R365:R520 S392:S520 S373:S374 S214:S221 R34:R68 R148:R160 R130:R138">
      <formula1>$BD$1:$BD$7</formula1>
    </dataValidation>
    <dataValidation type="list" allowBlank="1" showInputMessage="1" showErrorMessage="1" sqref="J339 J374:J392">
      <formula1>$BC$3:$BC$1219</formula1>
    </dataValidation>
    <dataValidation type="list" allowBlank="1" showInputMessage="1" showErrorMessage="1" sqref="J393:J520 J351:J354 J194:J202 J206:J225 J168">
      <formula1>$BC$1:$BC$1189</formula1>
    </dataValidation>
    <dataValidation type="list" allowBlank="1" showInputMessage="1" showErrorMessage="1" sqref="J355:J364 J285:J314 J193 J322:J325 J226:J251 J338 J340:J343">
      <formula1>$BC$3:$BC$1191</formula1>
    </dataValidation>
    <dataValidation type="list" allowBlank="1" showInputMessage="1" showErrorMessage="1" sqref="J315:J321 J330:J335">
      <formula1>$BC$1:$BC$1190</formula1>
    </dataValidation>
    <dataValidation type="list" allowBlank="1" showInputMessage="1" showErrorMessage="1" sqref="J326:J329">
      <formula1>$BC$3:$BC$1207</formula1>
    </dataValidation>
    <dataValidation type="list" allowBlank="1" showInputMessage="1" showErrorMessage="1" sqref="J365:J366">
      <formula1>$BC$1:$BC$1206</formula1>
    </dataValidation>
    <dataValidation type="list" allowBlank="1" showInputMessage="1" showErrorMessage="1" sqref="J367:J372">
      <formula1>$BC$3:$BC$1208</formula1>
    </dataValidation>
    <dataValidation type="list" allowBlank="1" showInputMessage="1" showErrorMessage="1" sqref="J336:J337 J344:J350 J272:J284 J266 J171:J173 J203:J205">
      <formula1>$BC$1:$BC$1216</formula1>
    </dataValidation>
    <dataValidation type="list" allowBlank="1" showInputMessage="1" showErrorMessage="1" sqref="J174:J192 J267:J271 J252:J265 J169:J170">
      <formula1>$BC$1:$BC$1188</formula1>
    </dataValidation>
    <dataValidation type="list" allowBlank="1" showInputMessage="1" showErrorMessage="1" sqref="J9 J11 J149:J151">
      <formula1>$BC$3:$BC$830</formula1>
    </dataValidation>
    <dataValidation type="list" allowBlank="1" showInputMessage="1" showErrorMessage="1" sqref="J10">
      <formula1>$BC$1:$BC$857</formula1>
    </dataValidation>
    <dataValidation type="list" allowBlank="1" showInputMessage="1" showErrorMessage="1" sqref="J24 J21 J8 J28:J33">
      <formula1>$BC$1:$BC$830</formula1>
    </dataValidation>
    <dataValidation type="list" allowBlank="1" showInputMessage="1" showErrorMessage="1" sqref="J12:J20 J25 J27 J22:J23">
      <formula1>$BC$3:$BC$832</formula1>
    </dataValidation>
    <dataValidation type="list" allowBlank="1" showInputMessage="1" showErrorMessage="1" sqref="J26">
      <formula1>$BC$1:$BC$854</formula1>
    </dataValidation>
    <dataValidation type="list" allowBlank="1" showInputMessage="1" showErrorMessage="1" sqref="G8:G33">
      <formula1>$BB$1:$BB$8</formula1>
    </dataValidation>
    <dataValidation type="list" allowBlank="1" showInputMessage="1" showErrorMessage="1" sqref="R8:R33 R79:R86">
      <formula1>$BD$1:$BD$8</formula1>
    </dataValidation>
    <dataValidation type="list" allowBlank="1" showInputMessage="1" showErrorMessage="1" sqref="E8:E33">
      <formula1>$BA$1:$BA$8</formula1>
    </dataValidation>
    <dataValidation type="list" allowBlank="1" showInputMessage="1" showErrorMessage="1" sqref="J36">
      <formula1>$BC$3:$BC$829</formula1>
    </dataValidation>
    <dataValidation type="list" allowBlank="1" showInputMessage="1" showErrorMessage="1" sqref="J56 J54">
      <formula1>$BC$1:$BC$826</formula1>
    </dataValidation>
    <dataValidation type="list" allowBlank="1" showInputMessage="1" showErrorMessage="1" sqref="J34:J35 J55 J37:J53">
      <formula1>$BC$1:$BC$827</formula1>
    </dataValidation>
    <dataValidation type="list" allowBlank="1" showInputMessage="1" showErrorMessage="1" sqref="J57:J60">
      <formula1>$BC$1:$BC$185</formula1>
    </dataValidation>
    <dataValidation type="list" allowBlank="1" showInputMessage="1" showErrorMessage="1" sqref="J61:J65 J67:J68">
      <formula1>$BC$1:$BC$186</formula1>
    </dataValidation>
    <dataValidation type="list" allowBlank="1" showInputMessage="1" showErrorMessage="1" sqref="J66">
      <formula1>$BC$1:$BC$213</formula1>
    </dataValidation>
    <dataValidation type="list" allowBlank="1" showInputMessage="1" showErrorMessage="1" sqref="E69 E125">
      <formula1>$BA$1:$BA$24</formula1>
    </dataValidation>
    <dataValidation type="list" allowBlank="1" showInputMessage="1" showErrorMessage="1" sqref="J69">
      <formula1>$BC$1:$BC$1349</formula1>
    </dataValidation>
    <dataValidation type="list" allowBlank="1" showInputMessage="1" showErrorMessage="1" sqref="J70:J72">
      <formula1>$BC$1:$BC$689</formula1>
    </dataValidation>
    <dataValidation type="list" allowBlank="1" showInputMessage="1" showErrorMessage="1" sqref="G69 G125">
      <formula1>$BB$1:$BB$13</formula1>
    </dataValidation>
    <dataValidation type="list" allowBlank="1" showInputMessage="1" showErrorMessage="1" sqref="R69 R125">
      <formula1>$BD$1:$BD$11</formula1>
    </dataValidation>
    <dataValidation type="list" allowBlank="1" showInputMessage="1" showErrorMessage="1" sqref="J73:J78">
      <formula1>$BC$3:$BC$691</formula1>
    </dataValidation>
    <dataValidation type="list" allowBlank="1" showInputMessage="1" showErrorMessage="1" sqref="J79:J82">
      <formula1>$BC$3:$BC$1331</formula1>
    </dataValidation>
    <dataValidation type="list" allowBlank="1" showInputMessage="1" showErrorMessage="1" sqref="J83:J86">
      <formula1>$BC$1:$BC$1328</formula1>
    </dataValidation>
    <dataValidation type="list" allowBlank="1" showInputMessage="1" showErrorMessage="1" sqref="E79:E86">
      <formula1>$BA$1:$BA$14</formula1>
    </dataValidation>
    <dataValidation type="list" allowBlank="1" showInputMessage="1" showErrorMessage="1" sqref="G79:G86 I123 G102:G122 G124">
      <formula1>$BB$1:$BB$9</formula1>
    </dataValidation>
    <dataValidation type="list" allowBlank="1" showInputMessage="1" showErrorMessage="1" sqref="J87">
      <formula1>$BC$1:$BC$803</formula1>
    </dataValidation>
    <dataValidation type="list" allowBlank="1" showInputMessage="1" showErrorMessage="1" sqref="J88:J92">
      <formula1>$BC$1:$BC$831</formula1>
    </dataValidation>
    <dataValidation type="list" allowBlank="1" showInputMessage="1" showErrorMessage="1" sqref="J98:J101">
      <formula1>$BC$3:$BC$815</formula1>
    </dataValidation>
    <dataValidation type="list" allowBlank="1" showInputMessage="1" showErrorMessage="1" sqref="J93:J97">
      <formula1>$BC$1:$BC$840</formula1>
    </dataValidation>
    <dataValidation type="list" allowBlank="1" showInputMessage="1" showErrorMessage="1" sqref="E102:E124 G123">
      <formula1>$BA$1:$BA$31</formula1>
    </dataValidation>
    <dataValidation type="list" allowBlank="1" showInputMessage="1" showErrorMessage="1" sqref="J123">
      <formula1>$BC$1:$BC$1345</formula1>
    </dataValidation>
    <dataValidation type="list" allowBlank="1" showInputMessage="1" showErrorMessage="1" sqref="J102:J122 J124">
      <formula1>$BC$3:$BC$1346</formula1>
    </dataValidation>
    <dataValidation type="list" allowBlank="1" showInputMessage="1" showErrorMessage="1" sqref="R104:R124">
      <formula1>$BD$1:$BD$9</formula1>
    </dataValidation>
    <dataValidation type="list" allowBlank="1" showInputMessage="1" showErrorMessage="1" sqref="J125">
      <formula1>$BC$3:$BC$1379</formula1>
    </dataValidation>
    <dataValidation type="list" allowBlank="1" showInputMessage="1" showErrorMessage="1" sqref="J126:J129">
      <formula1>$BC$3:$BC$773</formula1>
    </dataValidation>
    <dataValidation type="list" allowBlank="1" showInputMessage="1" showErrorMessage="1" sqref="J130:J133 J138">
      <formula1>$BC$1:$BC$765</formula1>
    </dataValidation>
    <dataValidation type="list" allowBlank="1" showInputMessage="1" showErrorMessage="1" sqref="J134:J137">
      <formula1>$BC$1:$BC$738</formula1>
    </dataValidation>
    <dataValidation type="list" allowBlank="1" showInputMessage="1" showErrorMessage="1" sqref="J139:J144">
      <formula1>$BC$3:$BC$804</formula1>
    </dataValidation>
    <dataValidation type="list" allowBlank="1" showInputMessage="1" showErrorMessage="1" sqref="J145:J147">
      <formula1>$BC$3:$BC$813</formula1>
    </dataValidation>
    <dataValidation type="list" allowBlank="1" showInputMessage="1" showErrorMessage="1" sqref="J148">
      <formula1>$BC$1:$BC$828</formula1>
    </dataValidation>
    <dataValidation type="list" allowBlank="1" showInputMessage="1" showErrorMessage="1" sqref="J152:J158">
      <formula1>$BC$3:$BC$841</formula1>
    </dataValidation>
    <dataValidation type="list" allowBlank="1" showInputMessage="1" showErrorMessage="1" sqref="J159:J167">
      <formula1>$BC$3:$BC$844</formula1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O811"/>
  <sheetViews>
    <sheetView zoomScalePageLayoutView="0" workbookViewId="0" topLeftCell="A1">
      <selection activeCell="A1" sqref="A1"/>
    </sheetView>
  </sheetViews>
  <sheetFormatPr defaultColWidth="9.140625" defaultRowHeight="15" outlineLevelCol="1"/>
  <cols>
    <col min="2" max="2" width="15.421875" style="25" customWidth="1"/>
    <col min="3" max="3" width="13.28125" style="0" customWidth="1"/>
    <col min="4" max="4" width="12.57421875" style="0" customWidth="1"/>
    <col min="5" max="5" width="12.140625" style="50" bestFit="1" customWidth="1"/>
    <col min="6" max="6" width="12.421875" style="4" bestFit="1" customWidth="1"/>
    <col min="7" max="7" width="11.421875" style="4" bestFit="1" customWidth="1"/>
    <col min="8" max="8" width="13.57421875" style="5" customWidth="1"/>
    <col min="9" max="9" width="15.421875" style="5" bestFit="1" customWidth="1"/>
    <col min="10" max="10" width="36.7109375" style="4" customWidth="1"/>
    <col min="11" max="11" width="13.00390625" style="4" customWidth="1"/>
    <col min="12" max="12" width="11.7109375" style="4" customWidth="1"/>
    <col min="13" max="13" width="13.57421875" style="4" customWidth="1"/>
    <col min="14" max="14" width="15.140625" style="4" bestFit="1" customWidth="1"/>
    <col min="15" max="15" width="9.140625" style="33" customWidth="1"/>
    <col min="16" max="16" width="12.421875" style="55" customWidth="1"/>
    <col min="17" max="17" width="11.28125" style="0" bestFit="1" customWidth="1"/>
    <col min="18" max="18" width="10.7109375" style="0" bestFit="1" customWidth="1"/>
    <col min="19" max="19" width="40.57421875" style="14" customWidth="1"/>
    <col min="20" max="20" width="9.140625" style="14" customWidth="1"/>
    <col min="21" max="21" width="14.57421875" style="14" customWidth="1"/>
    <col min="22" max="22" width="12.28125" style="0" bestFit="1" customWidth="1"/>
    <col min="53" max="53" width="11.00390625" style="0" customWidth="1" outlineLevel="1"/>
    <col min="54" max="54" width="11.421875" style="0" customWidth="1" outlineLevel="1"/>
    <col min="55" max="55" width="69.7109375" style="0" customWidth="1" outlineLevel="1"/>
    <col min="56" max="56" width="10.7109375" style="0" customWidth="1" outlineLevel="1"/>
    <col min="145" max="145" width="9.28125" style="0" customWidth="1"/>
  </cols>
  <sheetData>
    <row r="1" spans="2:55" s="1" customFormat="1" ht="15">
      <c r="B1" s="24"/>
      <c r="E1" s="48"/>
      <c r="F1" s="23"/>
      <c r="G1" s="23"/>
      <c r="H1" s="34"/>
      <c r="I1" s="34"/>
      <c r="J1" s="23"/>
      <c r="K1" s="23"/>
      <c r="L1" s="23"/>
      <c r="M1" s="23"/>
      <c r="N1" s="23"/>
      <c r="O1" s="24"/>
      <c r="P1" s="53"/>
      <c r="S1" s="28"/>
      <c r="T1" s="28"/>
      <c r="U1" s="28"/>
      <c r="BC1"/>
    </row>
    <row r="2" spans="2:56" s="1" customFormat="1" ht="15.75">
      <c r="B2" s="24"/>
      <c r="D2" s="15" t="s">
        <v>1515</v>
      </c>
      <c r="E2" s="48"/>
      <c r="F2" s="23"/>
      <c r="G2" s="23"/>
      <c r="H2" s="34"/>
      <c r="I2" s="34"/>
      <c r="J2" s="23"/>
      <c r="K2" s="23"/>
      <c r="L2" s="23"/>
      <c r="M2" s="23"/>
      <c r="N2" s="23"/>
      <c r="O2" s="24"/>
      <c r="P2" s="53"/>
      <c r="S2" s="28"/>
      <c r="T2" s="28"/>
      <c r="U2" s="28"/>
      <c r="BA2" t="s">
        <v>1875</v>
      </c>
      <c r="BB2" t="s">
        <v>1876</v>
      </c>
      <c r="BC2" t="s">
        <v>1877</v>
      </c>
      <c r="BD2" t="s">
        <v>1878</v>
      </c>
    </row>
    <row r="3" spans="2:56" s="1" customFormat="1" ht="15.75">
      <c r="B3" s="24"/>
      <c r="D3" s="15" t="s">
        <v>8</v>
      </c>
      <c r="E3" s="48"/>
      <c r="F3" s="23"/>
      <c r="G3" s="23"/>
      <c r="H3" s="34"/>
      <c r="I3" s="34"/>
      <c r="J3" s="23"/>
      <c r="K3" s="23"/>
      <c r="L3" s="23"/>
      <c r="M3" s="23"/>
      <c r="N3" s="23"/>
      <c r="O3" s="24"/>
      <c r="P3" s="53"/>
      <c r="S3" s="28"/>
      <c r="T3" s="28"/>
      <c r="U3" s="28"/>
      <c r="BA3" t="s">
        <v>1879</v>
      </c>
      <c r="BB3" t="s">
        <v>1880</v>
      </c>
      <c r="BC3" t="s">
        <v>1882</v>
      </c>
      <c r="BD3" t="s">
        <v>1883</v>
      </c>
    </row>
    <row r="4" spans="2:56" s="1" customFormat="1" ht="15.75">
      <c r="B4" s="24"/>
      <c r="D4" s="15" t="s">
        <v>248</v>
      </c>
      <c r="E4" s="48"/>
      <c r="F4" s="23"/>
      <c r="G4" s="23"/>
      <c r="H4" s="34"/>
      <c r="I4" s="34"/>
      <c r="J4" s="23"/>
      <c r="K4" s="23"/>
      <c r="L4" s="23"/>
      <c r="M4" s="23"/>
      <c r="N4" s="23"/>
      <c r="O4" s="24"/>
      <c r="P4" s="53"/>
      <c r="S4" s="28"/>
      <c r="T4" s="28"/>
      <c r="U4" s="28"/>
      <c r="BA4" t="s">
        <v>1884</v>
      </c>
      <c r="BB4" t="s">
        <v>1885</v>
      </c>
      <c r="BC4" t="s">
        <v>1886</v>
      </c>
      <c r="BD4" t="s">
        <v>1887</v>
      </c>
    </row>
    <row r="5" spans="2:56" s="1" customFormat="1" ht="15">
      <c r="B5" s="24"/>
      <c r="E5" s="48"/>
      <c r="F5" s="23"/>
      <c r="G5" s="23"/>
      <c r="H5" s="34"/>
      <c r="I5" s="34"/>
      <c r="J5" s="23"/>
      <c r="K5" s="23"/>
      <c r="L5" s="23"/>
      <c r="M5" s="23"/>
      <c r="N5" s="23"/>
      <c r="O5" s="24"/>
      <c r="P5" s="53"/>
      <c r="S5" s="28"/>
      <c r="T5" s="28"/>
      <c r="U5" s="28"/>
      <c r="BA5" t="s">
        <v>1888</v>
      </c>
      <c r="BB5" t="s">
        <v>1889</v>
      </c>
      <c r="BC5" t="s">
        <v>1890</v>
      </c>
      <c r="BD5" t="s">
        <v>1891</v>
      </c>
    </row>
    <row r="6" spans="2:56" s="1" customFormat="1" ht="15">
      <c r="B6" s="24"/>
      <c r="E6" s="48"/>
      <c r="F6" s="23"/>
      <c r="G6" s="23"/>
      <c r="H6" s="34"/>
      <c r="I6" s="34"/>
      <c r="J6" s="23"/>
      <c r="K6" s="23"/>
      <c r="L6" s="23"/>
      <c r="M6" s="23"/>
      <c r="N6" s="23"/>
      <c r="O6" s="24"/>
      <c r="P6" s="53"/>
      <c r="S6" s="28"/>
      <c r="T6" s="28"/>
      <c r="U6" s="28"/>
      <c r="BA6" t="s">
        <v>1892</v>
      </c>
      <c r="BB6" t="s">
        <v>1893</v>
      </c>
      <c r="BC6" t="s">
        <v>1894</v>
      </c>
      <c r="BD6" t="s">
        <v>1895</v>
      </c>
    </row>
    <row r="7" spans="1:145" s="3" customFormat="1" ht="15">
      <c r="A7" s="7" t="s">
        <v>1854</v>
      </c>
      <c r="B7" s="81" t="s">
        <v>1855</v>
      </c>
      <c r="C7" s="7" t="s">
        <v>1856</v>
      </c>
      <c r="D7" s="7" t="s">
        <v>1857</v>
      </c>
      <c r="E7" s="7" t="s">
        <v>1858</v>
      </c>
      <c r="F7" s="7" t="s">
        <v>1859</v>
      </c>
      <c r="G7" s="7" t="s">
        <v>1860</v>
      </c>
      <c r="H7" s="7" t="s">
        <v>1861</v>
      </c>
      <c r="I7" s="7" t="s">
        <v>1862</v>
      </c>
      <c r="J7" s="7" t="s">
        <v>1863</v>
      </c>
      <c r="K7" s="7" t="s">
        <v>1864</v>
      </c>
      <c r="L7" s="7" t="s">
        <v>1865</v>
      </c>
      <c r="M7" s="81" t="s">
        <v>1866</v>
      </c>
      <c r="N7" s="7" t="s">
        <v>1867</v>
      </c>
      <c r="O7" s="81" t="s">
        <v>1868</v>
      </c>
      <c r="P7" s="80" t="s">
        <v>1869</v>
      </c>
      <c r="Q7" s="7" t="s">
        <v>1870</v>
      </c>
      <c r="R7" s="7" t="s">
        <v>1871</v>
      </c>
      <c r="S7" s="7" t="s">
        <v>1843</v>
      </c>
      <c r="T7" s="7" t="s">
        <v>1872</v>
      </c>
      <c r="U7" s="7" t="s">
        <v>1873</v>
      </c>
      <c r="V7" s="7" t="s">
        <v>1874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1896</v>
      </c>
      <c r="BB7" t="s">
        <v>1897</v>
      </c>
      <c r="BC7" t="s">
        <v>1898</v>
      </c>
      <c r="BD7" t="s">
        <v>1899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s="6">
        <v>1</v>
      </c>
      <c r="B8" s="71">
        <v>95940353327</v>
      </c>
      <c r="C8" s="11" t="s">
        <v>1258</v>
      </c>
      <c r="D8" s="11" t="s">
        <v>733</v>
      </c>
      <c r="E8" s="6" t="s">
        <v>1896</v>
      </c>
      <c r="F8" s="6">
        <v>92</v>
      </c>
      <c r="G8" s="6" t="s">
        <v>1905</v>
      </c>
      <c r="H8" s="9" t="s">
        <v>1346</v>
      </c>
      <c r="I8" s="9" t="s">
        <v>1347</v>
      </c>
      <c r="J8" s="6" t="s">
        <v>256</v>
      </c>
      <c r="K8" s="6" t="s">
        <v>1242</v>
      </c>
      <c r="L8" s="6">
        <v>5</v>
      </c>
      <c r="M8" s="12" t="s">
        <v>1847</v>
      </c>
      <c r="N8" s="6">
        <v>1</v>
      </c>
      <c r="O8" s="18">
        <f>19+44+30</f>
        <v>93</v>
      </c>
      <c r="P8" s="62"/>
      <c r="Q8" s="6"/>
      <c r="R8" s="6"/>
      <c r="S8" s="63" t="s">
        <v>173</v>
      </c>
      <c r="T8" s="6"/>
      <c r="U8" s="13" t="s">
        <v>1336</v>
      </c>
      <c r="V8" s="6"/>
      <c r="W8" s="14"/>
      <c r="BB8" s="1"/>
      <c r="BC8" t="s">
        <v>618</v>
      </c>
      <c r="BD8" s="1"/>
    </row>
    <row r="9" spans="1:56" ht="15">
      <c r="A9" s="6"/>
      <c r="B9" s="17"/>
      <c r="C9" s="11"/>
      <c r="D9" s="11"/>
      <c r="E9" s="49"/>
      <c r="F9" s="6"/>
      <c r="G9" s="6"/>
      <c r="H9" s="9"/>
      <c r="I9" s="9"/>
      <c r="J9" s="6"/>
      <c r="K9" s="6"/>
      <c r="L9" s="6"/>
      <c r="M9" s="12"/>
      <c r="N9" s="6"/>
      <c r="O9" s="18"/>
      <c r="P9" s="52"/>
      <c r="Q9" s="13"/>
      <c r="R9" s="14"/>
      <c r="T9" s="13"/>
      <c r="U9" s="13"/>
      <c r="V9" s="13"/>
      <c r="W9" s="14"/>
      <c r="BB9" s="1"/>
      <c r="BD9" s="1"/>
    </row>
    <row r="10" spans="1:56" ht="15">
      <c r="A10" s="6"/>
      <c r="B10" s="17"/>
      <c r="C10" s="11"/>
      <c r="D10" s="11"/>
      <c r="E10" s="49"/>
      <c r="F10" s="6"/>
      <c r="G10" s="6"/>
      <c r="H10" s="9"/>
      <c r="I10" s="9"/>
      <c r="J10" s="6"/>
      <c r="K10" s="6"/>
      <c r="L10" s="6"/>
      <c r="M10" s="12"/>
      <c r="N10" s="6"/>
      <c r="O10" s="18"/>
      <c r="P10" s="52"/>
      <c r="Q10" s="13"/>
      <c r="R10" s="14"/>
      <c r="S10" s="13"/>
      <c r="T10" s="13"/>
      <c r="U10" s="13"/>
      <c r="V10" s="13"/>
      <c r="W10" s="14"/>
      <c r="BB10" s="1"/>
      <c r="BD10" s="1"/>
    </row>
    <row r="11" spans="1:56" ht="15">
      <c r="A11" s="6"/>
      <c r="B11" s="17"/>
      <c r="C11" s="9"/>
      <c r="D11" s="9"/>
      <c r="E11" s="49"/>
      <c r="F11" s="6"/>
      <c r="G11" s="6"/>
      <c r="H11" s="9"/>
      <c r="I11" s="9"/>
      <c r="J11" s="6"/>
      <c r="K11" s="6"/>
      <c r="L11" s="6"/>
      <c r="M11" s="12"/>
      <c r="N11" s="6"/>
      <c r="O11" s="18"/>
      <c r="P11" s="58"/>
      <c r="Q11" s="13"/>
      <c r="S11" s="61"/>
      <c r="T11" s="13"/>
      <c r="U11" s="13"/>
      <c r="V11" s="13"/>
      <c r="W11" s="14"/>
      <c r="BB11" s="1"/>
      <c r="BD11" s="1"/>
    </row>
    <row r="12" spans="1:56" ht="15">
      <c r="A12" s="6"/>
      <c r="B12" s="17"/>
      <c r="C12" s="9"/>
      <c r="D12" s="9"/>
      <c r="E12" s="49"/>
      <c r="F12" s="6"/>
      <c r="G12" s="6"/>
      <c r="H12" s="9"/>
      <c r="I12" s="9"/>
      <c r="J12" s="6"/>
      <c r="K12" s="6"/>
      <c r="L12" s="6"/>
      <c r="M12" s="12"/>
      <c r="N12" s="6"/>
      <c r="O12" s="18"/>
      <c r="P12" s="52"/>
      <c r="Q12" s="13"/>
      <c r="R12" s="14"/>
      <c r="T12" s="13"/>
      <c r="U12" s="13"/>
      <c r="V12" s="13"/>
      <c r="W12" s="14"/>
      <c r="BB12" s="1"/>
      <c r="BD12" s="1"/>
    </row>
    <row r="13" spans="1:56" ht="15">
      <c r="A13" s="6"/>
      <c r="B13" s="17"/>
      <c r="C13" s="11"/>
      <c r="D13" s="11"/>
      <c r="E13" s="49"/>
      <c r="F13" s="6"/>
      <c r="G13" s="6"/>
      <c r="H13" s="9"/>
      <c r="I13" s="9"/>
      <c r="J13" s="6"/>
      <c r="K13" s="6"/>
      <c r="L13" s="6"/>
      <c r="M13" s="12"/>
      <c r="N13" s="6"/>
      <c r="O13" s="18"/>
      <c r="P13" s="52"/>
      <c r="Q13" s="13"/>
      <c r="R13" s="14"/>
      <c r="S13" s="13"/>
      <c r="T13" s="13"/>
      <c r="U13" s="13"/>
      <c r="V13" s="13"/>
      <c r="W13" s="14"/>
      <c r="BB13" s="1"/>
      <c r="BD13" s="1"/>
    </row>
    <row r="14" spans="1:56" ht="15">
      <c r="A14" s="6"/>
      <c r="B14" s="17"/>
      <c r="C14" s="11"/>
      <c r="D14" s="11"/>
      <c r="E14" s="49"/>
      <c r="F14" s="6"/>
      <c r="G14" s="6"/>
      <c r="H14" s="9"/>
      <c r="I14" s="9"/>
      <c r="J14" s="6"/>
      <c r="K14" s="6"/>
      <c r="L14" s="6"/>
      <c r="M14" s="12"/>
      <c r="O14" s="18"/>
      <c r="P14" s="52"/>
      <c r="Q14" s="13"/>
      <c r="R14" s="14"/>
      <c r="S14" s="13"/>
      <c r="T14" s="13"/>
      <c r="U14" s="13"/>
      <c r="V14" s="13"/>
      <c r="W14" s="14"/>
      <c r="BB14" s="1"/>
      <c r="BD14" s="1"/>
    </row>
    <row r="15" spans="1:56" ht="15">
      <c r="A15" s="6"/>
      <c r="B15" s="17"/>
      <c r="C15" s="9"/>
      <c r="D15" s="9"/>
      <c r="E15" s="49"/>
      <c r="F15" s="6"/>
      <c r="G15" s="6"/>
      <c r="H15" s="9"/>
      <c r="I15" s="9"/>
      <c r="J15" s="6"/>
      <c r="K15" s="6"/>
      <c r="L15" s="6"/>
      <c r="M15" s="12"/>
      <c r="N15" s="6"/>
      <c r="O15" s="18"/>
      <c r="P15" s="52"/>
      <c r="Q15" s="13"/>
      <c r="R15" s="14"/>
      <c r="T15" s="13"/>
      <c r="U15" s="13"/>
      <c r="V15" s="13"/>
      <c r="W15" s="14"/>
      <c r="BB15" s="1"/>
      <c r="BD15" s="1"/>
    </row>
    <row r="16" spans="1:56" ht="15">
      <c r="A16" s="6"/>
      <c r="B16" s="17"/>
      <c r="C16" s="11"/>
      <c r="D16" s="11"/>
      <c r="E16" s="49"/>
      <c r="F16" s="6"/>
      <c r="G16" s="6"/>
      <c r="H16" s="9"/>
      <c r="I16" s="9"/>
      <c r="J16" s="6"/>
      <c r="K16" s="6"/>
      <c r="L16" s="6"/>
      <c r="M16" s="12"/>
      <c r="N16" s="6"/>
      <c r="O16" s="18"/>
      <c r="P16" s="52"/>
      <c r="Q16" s="13"/>
      <c r="R16" s="14"/>
      <c r="T16" s="13"/>
      <c r="U16" s="13"/>
      <c r="V16" s="13"/>
      <c r="W16" s="14"/>
      <c r="BB16" s="1"/>
      <c r="BD16" s="1"/>
    </row>
    <row r="17" spans="1:56" ht="15">
      <c r="A17" s="6"/>
      <c r="B17" s="17"/>
      <c r="C17" s="11"/>
      <c r="D17" s="11"/>
      <c r="E17" s="49"/>
      <c r="F17" s="6"/>
      <c r="G17" s="6"/>
      <c r="H17" s="9"/>
      <c r="I17" s="9"/>
      <c r="J17" s="6"/>
      <c r="K17" s="6"/>
      <c r="L17" s="6"/>
      <c r="M17" s="12"/>
      <c r="N17" s="6"/>
      <c r="O17" s="18"/>
      <c r="P17" s="52"/>
      <c r="Q17" s="13"/>
      <c r="R17" s="14"/>
      <c r="S17" s="63"/>
      <c r="T17" s="13"/>
      <c r="U17" s="13"/>
      <c r="V17" s="13"/>
      <c r="W17" s="14"/>
      <c r="BB17" s="1"/>
      <c r="BD17" s="1"/>
    </row>
    <row r="18" spans="1:56" ht="15">
      <c r="A18" s="6"/>
      <c r="B18" s="17"/>
      <c r="C18" s="11"/>
      <c r="D18" s="11"/>
      <c r="E18" s="49"/>
      <c r="F18" s="6"/>
      <c r="G18" s="6"/>
      <c r="H18" s="9"/>
      <c r="I18" s="9"/>
      <c r="J18" s="6"/>
      <c r="K18" s="6"/>
      <c r="L18" s="6"/>
      <c r="M18" s="12"/>
      <c r="N18" s="6"/>
      <c r="O18" s="18"/>
      <c r="P18" s="52"/>
      <c r="Q18" s="13"/>
      <c r="R18" s="14"/>
      <c r="S18" s="13"/>
      <c r="T18" s="13"/>
      <c r="U18" s="13"/>
      <c r="V18" s="13"/>
      <c r="W18" s="14"/>
      <c r="BB18" s="1"/>
      <c r="BD18" s="1"/>
    </row>
    <row r="19" spans="1:56" ht="15">
      <c r="A19" s="6"/>
      <c r="B19" s="17"/>
      <c r="C19" s="11"/>
      <c r="D19" s="11"/>
      <c r="E19" s="49"/>
      <c r="F19" s="6"/>
      <c r="G19" s="6"/>
      <c r="H19" s="9"/>
      <c r="I19" s="9"/>
      <c r="J19" s="6"/>
      <c r="K19" s="6"/>
      <c r="L19" s="6"/>
      <c r="M19" s="12"/>
      <c r="N19" s="6"/>
      <c r="O19" s="18"/>
      <c r="P19" s="52"/>
      <c r="Q19" s="13"/>
      <c r="R19" s="14"/>
      <c r="S19" s="63"/>
      <c r="T19" s="13"/>
      <c r="U19" s="13"/>
      <c r="V19" s="13"/>
      <c r="W19" s="14"/>
      <c r="BB19" s="1"/>
      <c r="BD19" s="1"/>
    </row>
    <row r="20" spans="1:56" ht="15">
      <c r="A20" s="6"/>
      <c r="B20" s="17"/>
      <c r="C20" s="11"/>
      <c r="D20" s="11"/>
      <c r="E20" s="49"/>
      <c r="F20" s="6"/>
      <c r="G20" s="6"/>
      <c r="H20" s="9"/>
      <c r="I20" s="9"/>
      <c r="J20" s="6"/>
      <c r="K20" s="6"/>
      <c r="L20" s="6"/>
      <c r="M20" s="12"/>
      <c r="N20" s="6"/>
      <c r="O20" s="18"/>
      <c r="P20" s="52"/>
      <c r="Q20" s="13"/>
      <c r="R20" s="14"/>
      <c r="S20" s="13"/>
      <c r="T20" s="13"/>
      <c r="U20" s="13"/>
      <c r="V20" s="13"/>
      <c r="W20" s="14"/>
      <c r="BB20" s="1"/>
      <c r="BD20" s="1"/>
    </row>
    <row r="21" spans="1:56" ht="15">
      <c r="A21" s="6"/>
      <c r="B21" s="38"/>
      <c r="O21" s="30"/>
      <c r="P21" s="54"/>
      <c r="S21" s="61"/>
      <c r="W21" s="14"/>
      <c r="BB21" s="1"/>
      <c r="BD21" s="1"/>
    </row>
    <row r="22" spans="1:56" ht="15">
      <c r="A22" s="6"/>
      <c r="B22" s="19"/>
      <c r="C22" s="9"/>
      <c r="D22" s="9"/>
      <c r="E22" s="49"/>
      <c r="F22" s="6"/>
      <c r="G22" s="6"/>
      <c r="H22" s="9"/>
      <c r="I22" s="9"/>
      <c r="J22" s="6"/>
      <c r="K22" s="6"/>
      <c r="L22" s="6"/>
      <c r="M22" s="12"/>
      <c r="N22" s="6"/>
      <c r="O22" s="18"/>
      <c r="P22" s="58"/>
      <c r="Q22" s="13"/>
      <c r="T22" s="13"/>
      <c r="U22" s="13"/>
      <c r="V22" s="13"/>
      <c r="W22" s="14"/>
      <c r="BB22" s="1"/>
      <c r="BD22" s="1"/>
    </row>
    <row r="23" spans="1:56" ht="15">
      <c r="A23" s="6"/>
      <c r="B23" s="17"/>
      <c r="C23" s="11"/>
      <c r="D23" s="11"/>
      <c r="E23" s="49"/>
      <c r="F23" s="6"/>
      <c r="G23" s="6"/>
      <c r="H23" s="9"/>
      <c r="I23" s="9"/>
      <c r="J23" s="6"/>
      <c r="K23" s="6"/>
      <c r="L23" s="6"/>
      <c r="M23" s="12"/>
      <c r="N23" s="6"/>
      <c r="O23" s="18"/>
      <c r="P23" s="52"/>
      <c r="Q23" s="13"/>
      <c r="R23" s="14"/>
      <c r="S23" s="63"/>
      <c r="T23" s="13"/>
      <c r="U23" s="13"/>
      <c r="V23" s="13"/>
      <c r="W23" s="14"/>
      <c r="BB23" s="1"/>
      <c r="BD23" s="1"/>
    </row>
    <row r="24" spans="1:56" ht="15">
      <c r="A24" s="6"/>
      <c r="B24" s="17"/>
      <c r="C24" s="11"/>
      <c r="D24" s="11"/>
      <c r="E24" s="49"/>
      <c r="F24" s="6"/>
      <c r="G24" s="6"/>
      <c r="H24" s="9"/>
      <c r="I24" s="9"/>
      <c r="J24" s="6"/>
      <c r="K24" s="6"/>
      <c r="L24" s="6"/>
      <c r="M24" s="12"/>
      <c r="N24" s="6"/>
      <c r="O24" s="18"/>
      <c r="P24" s="52"/>
      <c r="Q24" s="13"/>
      <c r="R24" s="14"/>
      <c r="S24" s="61"/>
      <c r="T24" s="13"/>
      <c r="U24" s="13"/>
      <c r="V24" s="13"/>
      <c r="W24" s="14"/>
      <c r="BB24" s="1"/>
      <c r="BD24" s="1"/>
    </row>
    <row r="25" spans="1:56" ht="15">
      <c r="A25" s="6"/>
      <c r="B25" s="17"/>
      <c r="C25" s="9"/>
      <c r="D25" s="9"/>
      <c r="E25" s="49"/>
      <c r="F25" s="6"/>
      <c r="G25" s="6"/>
      <c r="H25" s="9"/>
      <c r="I25" s="9"/>
      <c r="J25" s="6"/>
      <c r="K25" s="6"/>
      <c r="L25" s="6"/>
      <c r="M25" s="12"/>
      <c r="N25" s="6"/>
      <c r="O25" s="18"/>
      <c r="P25" s="58"/>
      <c r="Q25" s="13"/>
      <c r="S25" s="61"/>
      <c r="T25" s="13"/>
      <c r="U25" s="13"/>
      <c r="V25" s="13"/>
      <c r="W25" s="14"/>
      <c r="BB25" s="1"/>
      <c r="BD25" s="1"/>
    </row>
    <row r="26" spans="1:56" ht="15">
      <c r="A26" s="6"/>
      <c r="B26" s="17"/>
      <c r="C26" s="11"/>
      <c r="D26" s="11"/>
      <c r="E26" s="49"/>
      <c r="F26" s="6"/>
      <c r="G26" s="6"/>
      <c r="H26" s="9"/>
      <c r="I26" s="9"/>
      <c r="J26" s="6"/>
      <c r="K26" s="6"/>
      <c r="L26" s="6"/>
      <c r="M26" s="12"/>
      <c r="N26" s="6"/>
      <c r="O26" s="18"/>
      <c r="P26" s="52"/>
      <c r="Q26" s="13"/>
      <c r="R26" s="14"/>
      <c r="S26" s="63"/>
      <c r="T26" s="13"/>
      <c r="U26" s="13"/>
      <c r="V26" s="13"/>
      <c r="W26" s="14"/>
      <c r="BB26" s="1"/>
      <c r="BD26" s="1"/>
    </row>
    <row r="27" spans="1:56" ht="15">
      <c r="A27" s="6"/>
      <c r="B27" s="4"/>
      <c r="O27" s="30"/>
      <c r="P27" s="54"/>
      <c r="S27" s="61"/>
      <c r="W27" s="14"/>
      <c r="BB27" s="1"/>
      <c r="BD27" s="1"/>
    </row>
    <row r="28" spans="1:56" ht="15">
      <c r="A28" s="6"/>
      <c r="B28" s="17"/>
      <c r="C28" s="11"/>
      <c r="D28" s="11"/>
      <c r="E28" s="49"/>
      <c r="F28" s="6"/>
      <c r="G28" s="6"/>
      <c r="H28" s="9"/>
      <c r="I28" s="9"/>
      <c r="J28" s="6"/>
      <c r="K28" s="6"/>
      <c r="L28" s="6"/>
      <c r="M28" s="12"/>
      <c r="N28" s="6"/>
      <c r="O28" s="18"/>
      <c r="P28" s="52"/>
      <c r="Q28" s="13"/>
      <c r="R28" s="14"/>
      <c r="S28" s="61"/>
      <c r="T28" s="13"/>
      <c r="U28" s="13"/>
      <c r="V28" s="13"/>
      <c r="W28" s="14"/>
      <c r="BB28" s="1"/>
      <c r="BD28" s="1"/>
    </row>
    <row r="29" spans="1:56" ht="15">
      <c r="A29" s="6"/>
      <c r="B29" s="17"/>
      <c r="C29" s="11"/>
      <c r="D29" s="11"/>
      <c r="E29" s="49"/>
      <c r="F29" s="6"/>
      <c r="G29" s="6"/>
      <c r="H29" s="9"/>
      <c r="I29" s="9"/>
      <c r="J29" s="6"/>
      <c r="K29" s="6"/>
      <c r="L29" s="6"/>
      <c r="M29" s="12"/>
      <c r="N29" s="6"/>
      <c r="O29" s="18"/>
      <c r="P29" s="52"/>
      <c r="Q29" s="13"/>
      <c r="R29" s="14"/>
      <c r="T29" s="13"/>
      <c r="U29" s="13"/>
      <c r="V29" s="13"/>
      <c r="W29" s="14"/>
      <c r="BB29" s="1"/>
      <c r="BD29" s="1"/>
    </row>
    <row r="30" spans="1:56" ht="15">
      <c r="A30" s="6"/>
      <c r="B30" s="17"/>
      <c r="C30" s="9"/>
      <c r="D30" s="9"/>
      <c r="E30" s="49"/>
      <c r="F30" s="6"/>
      <c r="G30" s="6"/>
      <c r="H30" s="9"/>
      <c r="I30" s="9"/>
      <c r="J30" s="6"/>
      <c r="K30" s="6"/>
      <c r="L30" s="6"/>
      <c r="M30" s="12"/>
      <c r="N30" s="6"/>
      <c r="O30" s="18"/>
      <c r="P30" s="58"/>
      <c r="Q30" s="13"/>
      <c r="S30" s="61"/>
      <c r="T30" s="13"/>
      <c r="U30" s="13"/>
      <c r="V30" s="13"/>
      <c r="W30" s="14"/>
      <c r="BB30" s="1"/>
      <c r="BC30" t="s">
        <v>599</v>
      </c>
      <c r="BD30" s="1"/>
    </row>
    <row r="31" spans="1:56" ht="15">
      <c r="A31" s="6"/>
      <c r="B31" s="17"/>
      <c r="C31" s="11"/>
      <c r="D31" s="11"/>
      <c r="E31" s="49"/>
      <c r="F31" s="6"/>
      <c r="G31" s="6"/>
      <c r="H31" s="9"/>
      <c r="I31" s="9"/>
      <c r="J31" s="6"/>
      <c r="K31" s="6"/>
      <c r="L31" s="6"/>
      <c r="M31" s="12"/>
      <c r="N31" s="6"/>
      <c r="O31" s="18"/>
      <c r="P31" s="52"/>
      <c r="Q31" s="13"/>
      <c r="R31" s="14"/>
      <c r="S31" s="61"/>
      <c r="T31" s="13"/>
      <c r="U31" s="13"/>
      <c r="V31" s="13"/>
      <c r="W31" s="14"/>
      <c r="BB31" s="1"/>
      <c r="BC31" t="s">
        <v>600</v>
      </c>
      <c r="BD31" s="1"/>
    </row>
    <row r="32" spans="1:56" ht="15">
      <c r="A32" s="6"/>
      <c r="B32" s="4"/>
      <c r="H32"/>
      <c r="I32"/>
      <c r="L32" s="6"/>
      <c r="M32" s="12"/>
      <c r="N32" s="6"/>
      <c r="O32" s="12"/>
      <c r="P32" s="58"/>
      <c r="S32" s="13"/>
      <c r="T32"/>
      <c r="U32" s="13"/>
      <c r="V32" s="13"/>
      <c r="W32" s="14"/>
      <c r="BB32" s="1"/>
      <c r="BC32" t="s">
        <v>601</v>
      </c>
      <c r="BD32" s="1"/>
    </row>
    <row r="33" spans="1:56" ht="15">
      <c r="A33" s="6"/>
      <c r="B33" s="4"/>
      <c r="O33" s="30"/>
      <c r="P33" s="54"/>
      <c r="S33" s="61"/>
      <c r="W33" s="14"/>
      <c r="BB33" s="1"/>
      <c r="BC33" t="s">
        <v>602</v>
      </c>
      <c r="BD33" s="1"/>
    </row>
    <row r="34" spans="1:56" ht="15">
      <c r="A34" s="6"/>
      <c r="B34" s="20"/>
      <c r="C34" s="9"/>
      <c r="D34" s="9"/>
      <c r="E34" s="49"/>
      <c r="F34" s="6"/>
      <c r="G34" s="6"/>
      <c r="H34" s="9"/>
      <c r="I34" s="9"/>
      <c r="J34" s="6"/>
      <c r="K34" s="6"/>
      <c r="L34" s="6"/>
      <c r="M34" s="12"/>
      <c r="N34" s="6"/>
      <c r="O34" s="18"/>
      <c r="P34" s="58"/>
      <c r="Q34" s="13"/>
      <c r="S34" s="61"/>
      <c r="T34" s="13"/>
      <c r="U34" s="13"/>
      <c r="V34" s="13"/>
      <c r="W34" s="14"/>
      <c r="BB34" s="1"/>
      <c r="BC34" t="s">
        <v>603</v>
      </c>
      <c r="BD34" s="1"/>
    </row>
    <row r="35" spans="1:56" ht="15">
      <c r="A35" s="6"/>
      <c r="B35" s="4"/>
      <c r="O35" s="30"/>
      <c r="P35" s="54"/>
      <c r="S35" s="61"/>
      <c r="W35" s="14"/>
      <c r="BB35" s="1"/>
      <c r="BC35" t="s">
        <v>604</v>
      </c>
      <c r="BD35" s="1"/>
    </row>
    <row r="36" spans="1:56" ht="15">
      <c r="A36" s="6"/>
      <c r="B36" s="4"/>
      <c r="O36" s="30"/>
      <c r="P36" s="54"/>
      <c r="S36" s="61"/>
      <c r="W36" s="14"/>
      <c r="BB36" s="1"/>
      <c r="BC36" t="s">
        <v>605</v>
      </c>
      <c r="BD36" s="1"/>
    </row>
    <row r="37" spans="1:56" ht="15">
      <c r="A37" s="6"/>
      <c r="B37" s="4"/>
      <c r="O37" s="30"/>
      <c r="P37" s="54"/>
      <c r="S37" s="61"/>
      <c r="W37" s="14"/>
      <c r="BB37" s="1"/>
      <c r="BC37" t="s">
        <v>606</v>
      </c>
      <c r="BD37" s="1"/>
    </row>
    <row r="38" spans="1:56" ht="15">
      <c r="A38" s="6"/>
      <c r="B38" s="17"/>
      <c r="C38" s="11"/>
      <c r="D38" s="11"/>
      <c r="E38" s="49"/>
      <c r="F38" s="6"/>
      <c r="G38" s="6"/>
      <c r="H38" s="9"/>
      <c r="I38" s="9"/>
      <c r="J38" s="6"/>
      <c r="K38" s="6"/>
      <c r="L38" s="6"/>
      <c r="M38" s="12"/>
      <c r="N38" s="6"/>
      <c r="O38" s="18"/>
      <c r="P38" s="52"/>
      <c r="Q38" s="13"/>
      <c r="R38" s="14"/>
      <c r="S38" s="61"/>
      <c r="T38" s="13"/>
      <c r="U38" s="13"/>
      <c r="V38" s="13"/>
      <c r="W38" s="14"/>
      <c r="BB38" s="1"/>
      <c r="BC38" t="s">
        <v>607</v>
      </c>
      <c r="BD38" s="1"/>
    </row>
    <row r="39" spans="1:56" ht="15">
      <c r="A39" s="6"/>
      <c r="B39" s="4"/>
      <c r="O39" s="30"/>
      <c r="P39" s="54"/>
      <c r="S39" s="61"/>
      <c r="W39" s="14"/>
      <c r="BB39" s="1"/>
      <c r="BC39" t="s">
        <v>608</v>
      </c>
      <c r="BD39" s="1"/>
    </row>
    <row r="40" spans="1:56" ht="15">
      <c r="A40" s="6"/>
      <c r="B40" s="17"/>
      <c r="C40" s="11"/>
      <c r="D40" s="11"/>
      <c r="E40" s="49"/>
      <c r="F40" s="6"/>
      <c r="G40" s="6"/>
      <c r="H40" s="9"/>
      <c r="I40" s="9"/>
      <c r="J40" s="6"/>
      <c r="K40" s="6"/>
      <c r="L40" s="6"/>
      <c r="M40" s="12"/>
      <c r="N40" s="6"/>
      <c r="O40" s="18"/>
      <c r="P40" s="52"/>
      <c r="Q40" s="13"/>
      <c r="R40" s="14"/>
      <c r="S40" s="63"/>
      <c r="T40" s="13"/>
      <c r="U40" s="13"/>
      <c r="V40" s="13"/>
      <c r="W40" s="14"/>
      <c r="BB40" s="1"/>
      <c r="BD40" s="1"/>
    </row>
    <row r="41" spans="1:56" ht="15">
      <c r="A41" s="6"/>
      <c r="B41" s="17"/>
      <c r="C41" s="11"/>
      <c r="D41" s="11"/>
      <c r="E41" s="49"/>
      <c r="F41" s="6"/>
      <c r="G41" s="6"/>
      <c r="H41" s="9"/>
      <c r="I41" s="9"/>
      <c r="J41" s="6"/>
      <c r="K41" s="6"/>
      <c r="L41" s="6"/>
      <c r="M41" s="12"/>
      <c r="N41" s="6"/>
      <c r="O41" s="18"/>
      <c r="P41" s="52"/>
      <c r="Q41" s="13"/>
      <c r="R41" s="14"/>
      <c r="S41" s="63"/>
      <c r="T41" s="13"/>
      <c r="U41" s="13"/>
      <c r="V41" s="13"/>
      <c r="W41" s="14"/>
      <c r="BB41" s="1"/>
      <c r="BD41" s="1"/>
    </row>
    <row r="42" spans="1:56" ht="15">
      <c r="A42" s="6"/>
      <c r="B42" s="4"/>
      <c r="O42" s="30"/>
      <c r="P42" s="54"/>
      <c r="S42" s="61"/>
      <c r="W42" s="14"/>
      <c r="BB42" s="1"/>
      <c r="BD42" s="1"/>
    </row>
    <row r="43" spans="1:56" ht="15">
      <c r="A43" s="6"/>
      <c r="B43" s="17"/>
      <c r="C43" s="11"/>
      <c r="D43" s="11"/>
      <c r="E43" s="49"/>
      <c r="F43" s="6"/>
      <c r="G43" s="6"/>
      <c r="H43" s="9"/>
      <c r="I43" s="9"/>
      <c r="J43" s="6"/>
      <c r="K43" s="6"/>
      <c r="L43" s="6"/>
      <c r="M43" s="12"/>
      <c r="N43" s="6"/>
      <c r="O43" s="18"/>
      <c r="P43" s="52"/>
      <c r="Q43" s="13"/>
      <c r="R43" s="14"/>
      <c r="S43" s="63"/>
      <c r="T43" s="13"/>
      <c r="U43" s="13"/>
      <c r="V43" s="13"/>
      <c r="W43" s="14"/>
      <c r="BB43" s="1"/>
      <c r="BD43" s="1"/>
    </row>
    <row r="44" spans="1:56" ht="15">
      <c r="A44" s="6"/>
      <c r="B44" s="4"/>
      <c r="O44" s="30"/>
      <c r="P44" s="54"/>
      <c r="S44" s="61"/>
      <c r="W44" s="14"/>
      <c r="BB44" s="1"/>
      <c r="BC44" t="s">
        <v>609</v>
      </c>
      <c r="BD44" s="1"/>
    </row>
    <row r="45" spans="1:56" ht="15">
      <c r="A45" s="6"/>
      <c r="B45" s="4"/>
      <c r="O45" s="30"/>
      <c r="P45" s="54"/>
      <c r="S45" s="61"/>
      <c r="W45" s="14"/>
      <c r="BB45" s="1"/>
      <c r="BC45" t="s">
        <v>610</v>
      </c>
      <c r="BD45" s="1"/>
    </row>
    <row r="46" spans="1:56" ht="15">
      <c r="A46" s="6"/>
      <c r="B46" s="17"/>
      <c r="C46" s="11"/>
      <c r="D46" s="11"/>
      <c r="E46" s="49"/>
      <c r="F46" s="6"/>
      <c r="G46" s="6"/>
      <c r="H46" s="9"/>
      <c r="I46" s="9"/>
      <c r="J46" s="6"/>
      <c r="K46" s="6"/>
      <c r="L46" s="6"/>
      <c r="M46" s="12"/>
      <c r="N46" s="6"/>
      <c r="O46" s="18"/>
      <c r="P46" s="52"/>
      <c r="Q46" s="13"/>
      <c r="R46" s="14"/>
      <c r="S46" s="63"/>
      <c r="T46" s="13"/>
      <c r="V46" s="13"/>
      <c r="W46" s="14"/>
      <c r="BB46" s="1"/>
      <c r="BC46" t="s">
        <v>611</v>
      </c>
      <c r="BD46" s="1"/>
    </row>
    <row r="47" spans="1:56" ht="15">
      <c r="A47" s="6"/>
      <c r="B47" s="17"/>
      <c r="C47" s="11"/>
      <c r="D47" s="11"/>
      <c r="E47" s="49"/>
      <c r="F47" s="6"/>
      <c r="G47" s="6"/>
      <c r="H47" s="9"/>
      <c r="I47" s="9"/>
      <c r="J47" s="6"/>
      <c r="K47" s="6"/>
      <c r="L47" s="6"/>
      <c r="M47" s="12"/>
      <c r="N47" s="6"/>
      <c r="O47" s="18"/>
      <c r="P47" s="52"/>
      <c r="Q47" s="13"/>
      <c r="R47" s="14"/>
      <c r="S47" s="63"/>
      <c r="T47" s="13"/>
      <c r="U47" s="13"/>
      <c r="V47" s="13"/>
      <c r="W47" s="14"/>
      <c r="BB47" s="1"/>
      <c r="BC47" t="s">
        <v>612</v>
      </c>
      <c r="BD47" s="1"/>
    </row>
    <row r="48" spans="1:56" ht="15">
      <c r="A48" s="6"/>
      <c r="B48" s="20"/>
      <c r="C48" s="9"/>
      <c r="D48" s="9"/>
      <c r="E48" s="49"/>
      <c r="F48" s="6"/>
      <c r="G48" s="6"/>
      <c r="H48" s="9"/>
      <c r="I48" s="9"/>
      <c r="J48" s="6"/>
      <c r="K48" s="6"/>
      <c r="L48" s="6"/>
      <c r="M48" s="12"/>
      <c r="N48" s="6"/>
      <c r="O48" s="18"/>
      <c r="P48" s="52"/>
      <c r="Q48" s="13"/>
      <c r="R48" s="14"/>
      <c r="S48" s="61"/>
      <c r="T48" s="13"/>
      <c r="U48" s="13"/>
      <c r="V48" s="13"/>
      <c r="W48" s="14"/>
      <c r="BB48" s="1"/>
      <c r="BC48" t="s">
        <v>613</v>
      </c>
      <c r="BD48" s="1"/>
    </row>
    <row r="49" spans="1:56" ht="15">
      <c r="A49" s="6"/>
      <c r="B49" s="17"/>
      <c r="C49" s="11"/>
      <c r="D49" s="11"/>
      <c r="E49" s="49"/>
      <c r="F49" s="6"/>
      <c r="G49" s="6"/>
      <c r="H49" s="9"/>
      <c r="I49" s="9"/>
      <c r="J49" s="6"/>
      <c r="K49" s="6"/>
      <c r="L49" s="6"/>
      <c r="M49" s="12"/>
      <c r="N49" s="6"/>
      <c r="O49" s="18"/>
      <c r="P49" s="52"/>
      <c r="Q49" s="13"/>
      <c r="R49" s="14"/>
      <c r="S49" s="63"/>
      <c r="T49" s="13"/>
      <c r="U49" s="13"/>
      <c r="V49" s="13"/>
      <c r="W49" s="14"/>
      <c r="BB49" s="1"/>
      <c r="BC49" t="s">
        <v>614</v>
      </c>
      <c r="BD49" s="1"/>
    </row>
    <row r="50" spans="1:56" ht="15">
      <c r="A50" s="6"/>
      <c r="B50" s="17"/>
      <c r="C50" s="11"/>
      <c r="D50" s="11"/>
      <c r="E50" s="49"/>
      <c r="F50" s="6"/>
      <c r="G50" s="6"/>
      <c r="H50" s="9"/>
      <c r="I50" s="9"/>
      <c r="J50" s="6"/>
      <c r="K50" s="6"/>
      <c r="L50" s="6"/>
      <c r="M50" s="12"/>
      <c r="N50" s="6"/>
      <c r="O50" s="18"/>
      <c r="P50" s="52"/>
      <c r="Q50" s="13"/>
      <c r="R50" s="14"/>
      <c r="S50" s="63"/>
      <c r="T50" s="13"/>
      <c r="U50" s="13"/>
      <c r="V50" s="13"/>
      <c r="W50" s="14"/>
      <c r="BB50" s="1"/>
      <c r="BC50" t="s">
        <v>615</v>
      </c>
      <c r="BD50" s="1"/>
    </row>
    <row r="51" spans="1:56" ht="15">
      <c r="A51" s="6"/>
      <c r="B51" s="4"/>
      <c r="O51" s="30"/>
      <c r="P51" s="54"/>
      <c r="S51" s="61"/>
      <c r="W51" s="14"/>
      <c r="BB51" s="1"/>
      <c r="BC51" t="s">
        <v>616</v>
      </c>
      <c r="BD51" s="1"/>
    </row>
    <row r="52" spans="1:56" ht="15">
      <c r="A52" s="6"/>
      <c r="B52" s="4"/>
      <c r="O52" s="30"/>
      <c r="P52" s="54"/>
      <c r="S52" s="61"/>
      <c r="W52" s="14"/>
      <c r="BB52" s="1"/>
      <c r="BC52" t="s">
        <v>617</v>
      </c>
      <c r="BD52" s="1"/>
    </row>
    <row r="53" spans="1:56" ht="15">
      <c r="A53" s="6"/>
      <c r="B53" s="4"/>
      <c r="O53" s="30"/>
      <c r="P53" s="54"/>
      <c r="S53" s="61"/>
      <c r="W53" s="14"/>
      <c r="BB53" s="1"/>
      <c r="BC53" t="s">
        <v>618</v>
      </c>
      <c r="BD53" s="1"/>
    </row>
    <row r="54" spans="1:56" ht="15">
      <c r="A54" s="6"/>
      <c r="B54" s="47"/>
      <c r="C54" s="11"/>
      <c r="D54" s="11"/>
      <c r="E54" s="49"/>
      <c r="F54" s="6"/>
      <c r="G54" s="6"/>
      <c r="H54" s="9"/>
      <c r="I54" s="9"/>
      <c r="J54" s="6"/>
      <c r="K54" s="6"/>
      <c r="L54" s="6"/>
      <c r="M54" s="12"/>
      <c r="N54" s="6"/>
      <c r="O54" s="18"/>
      <c r="P54" s="52"/>
      <c r="Q54" s="13"/>
      <c r="R54" s="14"/>
      <c r="S54" s="63"/>
      <c r="T54" s="13"/>
      <c r="U54" s="13"/>
      <c r="V54" s="13"/>
      <c r="W54" s="14"/>
      <c r="BB54" s="1"/>
      <c r="BC54" t="s">
        <v>762</v>
      </c>
      <c r="BD54" s="1"/>
    </row>
    <row r="55" spans="54:56" ht="15">
      <c r="BB55" s="1"/>
      <c r="BC55" t="s">
        <v>763</v>
      </c>
      <c r="BD55" s="1"/>
    </row>
    <row r="56" spans="54:56" ht="15">
      <c r="BB56" s="1"/>
      <c r="BC56" t="s">
        <v>764</v>
      </c>
      <c r="BD56" s="1"/>
    </row>
    <row r="57" spans="54:56" ht="15">
      <c r="BB57" s="1"/>
      <c r="BC57" t="s">
        <v>765</v>
      </c>
      <c r="BD57" s="1"/>
    </row>
    <row r="58" spans="54:56" ht="15">
      <c r="BB58" s="1"/>
      <c r="BC58" t="s">
        <v>766</v>
      </c>
      <c r="BD58" s="1"/>
    </row>
    <row r="59" spans="54:56" ht="15">
      <c r="BB59" s="1"/>
      <c r="BC59" t="s">
        <v>767</v>
      </c>
      <c r="BD59" s="1"/>
    </row>
    <row r="60" spans="54:56" ht="15">
      <c r="BB60" s="1"/>
      <c r="BC60" t="s">
        <v>768</v>
      </c>
      <c r="BD60" s="1"/>
    </row>
    <row r="61" spans="54:56" ht="15">
      <c r="BB61" s="1"/>
      <c r="BC61" t="s">
        <v>769</v>
      </c>
      <c r="BD61" s="1"/>
    </row>
    <row r="62" spans="54:56" ht="15">
      <c r="BB62" s="1"/>
      <c r="BC62" t="s">
        <v>770</v>
      </c>
      <c r="BD62" s="1"/>
    </row>
    <row r="63" spans="54:56" ht="15">
      <c r="BB63" s="1"/>
      <c r="BC63" t="s">
        <v>771</v>
      </c>
      <c r="BD63" s="1"/>
    </row>
    <row r="64" spans="54:56" ht="15">
      <c r="BB64" s="1"/>
      <c r="BC64" t="s">
        <v>772</v>
      </c>
      <c r="BD64" s="1"/>
    </row>
    <row r="65" spans="54:56" ht="15">
      <c r="BB65" s="1"/>
      <c r="BC65" t="s">
        <v>773</v>
      </c>
      <c r="BD65" s="1"/>
    </row>
    <row r="66" spans="54:56" ht="15">
      <c r="BB66" s="1"/>
      <c r="BC66" t="s">
        <v>774</v>
      </c>
      <c r="BD66" s="1"/>
    </row>
    <row r="67" spans="54:56" ht="15">
      <c r="BB67" s="1"/>
      <c r="BC67" t="s">
        <v>775</v>
      </c>
      <c r="BD67" s="1"/>
    </row>
    <row r="68" spans="54:56" ht="15">
      <c r="BB68" s="1"/>
      <c r="BC68" t="s">
        <v>776</v>
      </c>
      <c r="BD68" s="1"/>
    </row>
    <row r="69" spans="54:56" ht="15">
      <c r="BB69" s="1"/>
      <c r="BC69" t="s">
        <v>777</v>
      </c>
      <c r="BD69" s="1"/>
    </row>
    <row r="70" spans="54:56" ht="15">
      <c r="BB70" s="1"/>
      <c r="BC70" t="s">
        <v>778</v>
      </c>
      <c r="BD70" s="1"/>
    </row>
    <row r="71" spans="54:56" ht="15">
      <c r="BB71" s="1"/>
      <c r="BC71" t="s">
        <v>779</v>
      </c>
      <c r="BD71" s="1"/>
    </row>
    <row r="72" spans="54:56" ht="15">
      <c r="BB72" s="1"/>
      <c r="BC72" t="s">
        <v>780</v>
      </c>
      <c r="BD72" s="1"/>
    </row>
    <row r="73" spans="54:56" ht="15">
      <c r="BB73" s="1"/>
      <c r="BC73" t="s">
        <v>781</v>
      </c>
      <c r="BD73" s="1"/>
    </row>
    <row r="74" spans="54:56" ht="15">
      <c r="BB74" s="1"/>
      <c r="BC74" t="s">
        <v>782</v>
      </c>
      <c r="BD74" s="1"/>
    </row>
    <row r="75" spans="54:56" ht="15">
      <c r="BB75" s="1"/>
      <c r="BC75" t="s">
        <v>783</v>
      </c>
      <c r="BD75" s="1"/>
    </row>
    <row r="76" spans="54:56" ht="15">
      <c r="BB76" s="1"/>
      <c r="BC76" t="s">
        <v>784</v>
      </c>
      <c r="BD76" s="1"/>
    </row>
    <row r="77" spans="54:56" ht="15">
      <c r="BB77" s="1"/>
      <c r="BC77" t="s">
        <v>785</v>
      </c>
      <c r="BD77" s="1"/>
    </row>
    <row r="78" spans="54:56" ht="15">
      <c r="BB78" s="1"/>
      <c r="BC78" t="s">
        <v>786</v>
      </c>
      <c r="BD78" s="1"/>
    </row>
    <row r="79" spans="54:56" ht="15">
      <c r="BB79" s="1"/>
      <c r="BC79" t="s">
        <v>787</v>
      </c>
      <c r="BD79" s="1"/>
    </row>
    <row r="80" spans="54:56" ht="15">
      <c r="BB80" s="1"/>
      <c r="BC80" t="s">
        <v>788</v>
      </c>
      <c r="BD80" s="1"/>
    </row>
    <row r="81" spans="54:56" ht="15">
      <c r="BB81" s="1"/>
      <c r="BC81" t="s">
        <v>789</v>
      </c>
      <c r="BD81" s="1"/>
    </row>
    <row r="82" spans="54:56" ht="15">
      <c r="BB82" s="1"/>
      <c r="BC82" t="s">
        <v>790</v>
      </c>
      <c r="BD82" s="1"/>
    </row>
    <row r="83" spans="54:56" ht="15">
      <c r="BB83" s="1"/>
      <c r="BC83" t="s">
        <v>791</v>
      </c>
      <c r="BD83" s="1"/>
    </row>
    <row r="84" spans="54:56" ht="15">
      <c r="BB84" s="1"/>
      <c r="BC84" t="s">
        <v>792</v>
      </c>
      <c r="BD84" s="1"/>
    </row>
    <row r="85" spans="54:56" ht="15">
      <c r="BB85" s="1"/>
      <c r="BC85" t="s">
        <v>793</v>
      </c>
      <c r="BD85" s="1"/>
    </row>
    <row r="86" spans="54:56" ht="15">
      <c r="BB86" s="1"/>
      <c r="BC86" t="s">
        <v>794</v>
      </c>
      <c r="BD86" s="1"/>
    </row>
    <row r="87" spans="54:56" ht="15">
      <c r="BB87" s="1"/>
      <c r="BC87" t="s">
        <v>795</v>
      </c>
      <c r="BD87" s="1"/>
    </row>
    <row r="88" spans="54:56" ht="15">
      <c r="BB88" s="1"/>
      <c r="BC88" t="s">
        <v>796</v>
      </c>
      <c r="BD88" s="1"/>
    </row>
    <row r="89" spans="54:56" ht="15">
      <c r="BB89" s="1"/>
      <c r="BC89" t="s">
        <v>797</v>
      </c>
      <c r="BD89" s="1"/>
    </row>
    <row r="90" spans="54:56" ht="15">
      <c r="BB90" s="1"/>
      <c r="BC90" t="s">
        <v>798</v>
      </c>
      <c r="BD90" s="1"/>
    </row>
    <row r="91" spans="54:56" ht="15">
      <c r="BB91" s="1"/>
      <c r="BC91" t="s">
        <v>799</v>
      </c>
      <c r="BD91" s="1"/>
    </row>
    <row r="92" spans="54:56" ht="15">
      <c r="BB92" s="1"/>
      <c r="BC92" t="s">
        <v>800</v>
      </c>
      <c r="BD92" s="1"/>
    </row>
    <row r="93" spans="54:56" ht="15">
      <c r="BB93" s="1"/>
      <c r="BC93" t="s">
        <v>801</v>
      </c>
      <c r="BD93" s="1"/>
    </row>
    <row r="94" spans="54:56" ht="15">
      <c r="BB94" s="1"/>
      <c r="BC94" t="s">
        <v>802</v>
      </c>
      <c r="BD94" s="1"/>
    </row>
    <row r="95" spans="54:56" ht="15">
      <c r="BB95" s="1"/>
      <c r="BC95" t="s">
        <v>803</v>
      </c>
      <c r="BD95" s="1"/>
    </row>
    <row r="96" spans="54:56" ht="15">
      <c r="BB96" s="1"/>
      <c r="BC96" t="s">
        <v>804</v>
      </c>
      <c r="BD96" s="1"/>
    </row>
    <row r="97" spans="54:56" ht="15">
      <c r="BB97" s="1"/>
      <c r="BC97" t="s">
        <v>805</v>
      </c>
      <c r="BD97" s="1"/>
    </row>
    <row r="98" spans="54:56" ht="15">
      <c r="BB98" s="1"/>
      <c r="BC98" t="s">
        <v>806</v>
      </c>
      <c r="BD98" s="1"/>
    </row>
    <row r="99" spans="54:56" ht="15">
      <c r="BB99" s="1"/>
      <c r="BC99" t="s">
        <v>807</v>
      </c>
      <c r="BD99" s="1"/>
    </row>
    <row r="100" spans="54:56" ht="15">
      <c r="BB100" s="1"/>
      <c r="BC100" t="s">
        <v>808</v>
      </c>
      <c r="BD100" s="1"/>
    </row>
    <row r="101" spans="54:56" ht="15">
      <c r="BB101" s="1"/>
      <c r="BC101" t="s">
        <v>809</v>
      </c>
      <c r="BD101" s="1"/>
    </row>
    <row r="102" spans="54:56" ht="15">
      <c r="BB102" s="1"/>
      <c r="BC102" t="s">
        <v>810</v>
      </c>
      <c r="BD102" s="1"/>
    </row>
    <row r="103" spans="54:56" ht="15">
      <c r="BB103" s="1"/>
      <c r="BC103" t="s">
        <v>811</v>
      </c>
      <c r="BD103" s="1"/>
    </row>
    <row r="104" spans="54:56" ht="15">
      <c r="BB104" s="1"/>
      <c r="BC104" t="s">
        <v>812</v>
      </c>
      <c r="BD104" s="1"/>
    </row>
    <row r="105" spans="54:56" ht="15">
      <c r="BB105" s="1"/>
      <c r="BC105" t="s">
        <v>813</v>
      </c>
      <c r="BD105" s="1"/>
    </row>
    <row r="106" spans="54:56" ht="15">
      <c r="BB106" s="1"/>
      <c r="BC106" t="s">
        <v>814</v>
      </c>
      <c r="BD106" s="1"/>
    </row>
    <row r="107" spans="54:56" ht="15">
      <c r="BB107" s="1"/>
      <c r="BC107" t="s">
        <v>815</v>
      </c>
      <c r="BD107" s="1"/>
    </row>
    <row r="108" spans="54:56" ht="15">
      <c r="BB108" s="1"/>
      <c r="BC108" t="s">
        <v>816</v>
      </c>
      <c r="BD108" s="1"/>
    </row>
    <row r="109" spans="54:56" ht="15">
      <c r="BB109" s="1"/>
      <c r="BC109" t="s">
        <v>817</v>
      </c>
      <c r="BD109" s="1"/>
    </row>
    <row r="110" spans="54:56" ht="15">
      <c r="BB110" s="1"/>
      <c r="BC110" t="s">
        <v>818</v>
      </c>
      <c r="BD110" s="1"/>
    </row>
    <row r="111" spans="54:56" ht="15">
      <c r="BB111" s="1"/>
      <c r="BC111" t="s">
        <v>819</v>
      </c>
      <c r="BD111" s="1"/>
    </row>
    <row r="112" spans="54:56" ht="15">
      <c r="BB112" s="1"/>
      <c r="BC112" t="s">
        <v>820</v>
      </c>
      <c r="BD112" s="1"/>
    </row>
    <row r="113" spans="54:56" ht="15">
      <c r="BB113" s="1"/>
      <c r="BC113" t="s">
        <v>821</v>
      </c>
      <c r="BD113" s="1"/>
    </row>
    <row r="114" spans="54:56" ht="15">
      <c r="BB114" s="1"/>
      <c r="BC114" t="s">
        <v>822</v>
      </c>
      <c r="BD114" s="1"/>
    </row>
    <row r="115" spans="54:56" ht="15">
      <c r="BB115" s="1"/>
      <c r="BC115" t="s">
        <v>823</v>
      </c>
      <c r="BD115" s="1"/>
    </row>
    <row r="116" spans="54:56" ht="15">
      <c r="BB116" s="1"/>
      <c r="BC116" t="s">
        <v>824</v>
      </c>
      <c r="BD116" s="1"/>
    </row>
    <row r="117" spans="54:56" ht="15">
      <c r="BB117" s="1"/>
      <c r="BC117" t="s">
        <v>825</v>
      </c>
      <c r="BD117" s="1"/>
    </row>
    <row r="118" spans="54:56" ht="15">
      <c r="BB118" s="1"/>
      <c r="BC118" t="s">
        <v>826</v>
      </c>
      <c r="BD118" s="1"/>
    </row>
    <row r="119" spans="54:56" ht="15">
      <c r="BB119" s="1"/>
      <c r="BC119" t="s">
        <v>827</v>
      </c>
      <c r="BD119" s="1"/>
    </row>
    <row r="120" spans="54:56" ht="15">
      <c r="BB120" s="1"/>
      <c r="BC120" t="s">
        <v>828</v>
      </c>
      <c r="BD120" s="1"/>
    </row>
    <row r="121" spans="54:56" ht="15">
      <c r="BB121" s="1"/>
      <c r="BC121" t="s">
        <v>829</v>
      </c>
      <c r="BD121" s="1"/>
    </row>
    <row r="122" spans="54:56" ht="15">
      <c r="BB122" s="1"/>
      <c r="BC122" t="s">
        <v>830</v>
      </c>
      <c r="BD122" s="1"/>
    </row>
    <row r="123" spans="54:56" ht="15">
      <c r="BB123" s="1"/>
      <c r="BC123" t="s">
        <v>831</v>
      </c>
      <c r="BD123" s="1"/>
    </row>
    <row r="124" spans="54:56" ht="15">
      <c r="BB124" s="1"/>
      <c r="BC124" t="s">
        <v>832</v>
      </c>
      <c r="BD124" s="1"/>
    </row>
    <row r="125" spans="54:56" ht="15">
      <c r="BB125" s="1"/>
      <c r="BC125" t="s">
        <v>833</v>
      </c>
      <c r="BD125" s="1"/>
    </row>
    <row r="126" spans="54:56" ht="15">
      <c r="BB126" s="1"/>
      <c r="BC126" t="s">
        <v>834</v>
      </c>
      <c r="BD126" s="1"/>
    </row>
    <row r="127" spans="54:56" ht="15">
      <c r="BB127" s="1"/>
      <c r="BC127" t="s">
        <v>835</v>
      </c>
      <c r="BD127" s="1"/>
    </row>
    <row r="128" spans="54:56" ht="15">
      <c r="BB128" s="1"/>
      <c r="BC128" t="s">
        <v>836</v>
      </c>
      <c r="BD128" s="1"/>
    </row>
    <row r="129" spans="54:56" ht="15">
      <c r="BB129" s="1"/>
      <c r="BC129" t="s">
        <v>837</v>
      </c>
      <c r="BD129" s="1"/>
    </row>
    <row r="130" spans="54:56" ht="15">
      <c r="BB130" s="1"/>
      <c r="BC130" t="s">
        <v>838</v>
      </c>
      <c r="BD130" s="1"/>
    </row>
    <row r="131" spans="54:56" ht="15">
      <c r="BB131" s="1"/>
      <c r="BC131" t="s">
        <v>839</v>
      </c>
      <c r="BD131" s="1"/>
    </row>
    <row r="132" spans="54:56" ht="15">
      <c r="BB132" s="1"/>
      <c r="BC132" t="s">
        <v>840</v>
      </c>
      <c r="BD132" s="1"/>
    </row>
    <row r="133" spans="54:56" ht="15">
      <c r="BB133" s="1"/>
      <c r="BC133" t="s">
        <v>841</v>
      </c>
      <c r="BD133" s="1"/>
    </row>
    <row r="134" spans="54:56" ht="15">
      <c r="BB134" s="1"/>
      <c r="BC134" t="s">
        <v>842</v>
      </c>
      <c r="BD134" s="1"/>
    </row>
    <row r="135" spans="54:56" ht="15">
      <c r="BB135" s="1"/>
      <c r="BC135" t="s">
        <v>843</v>
      </c>
      <c r="BD135" s="1"/>
    </row>
    <row r="136" spans="54:56" ht="15">
      <c r="BB136" s="1"/>
      <c r="BC136" t="s">
        <v>844</v>
      </c>
      <c r="BD136" s="1"/>
    </row>
    <row r="137" spans="54:56" ht="15">
      <c r="BB137" s="1"/>
      <c r="BC137" t="s">
        <v>845</v>
      </c>
      <c r="BD137" s="1"/>
    </row>
    <row r="138" spans="54:56" ht="15">
      <c r="BB138" s="1"/>
      <c r="BC138" t="s">
        <v>846</v>
      </c>
      <c r="BD138" s="1"/>
    </row>
    <row r="139" spans="54:56" ht="15">
      <c r="BB139" s="1"/>
      <c r="BC139" t="s">
        <v>847</v>
      </c>
      <c r="BD139" s="1"/>
    </row>
    <row r="140" spans="54:56" ht="15">
      <c r="BB140" s="1"/>
      <c r="BC140" t="s">
        <v>848</v>
      </c>
      <c r="BD140" s="1"/>
    </row>
    <row r="141" spans="54:56" ht="15">
      <c r="BB141" s="1"/>
      <c r="BC141" t="s">
        <v>849</v>
      </c>
      <c r="BD141" s="1"/>
    </row>
    <row r="142" spans="54:56" ht="15">
      <c r="BB142" s="1"/>
      <c r="BC142" t="s">
        <v>850</v>
      </c>
      <c r="BD142" s="1"/>
    </row>
    <row r="143" spans="54:56" ht="15">
      <c r="BB143" s="1"/>
      <c r="BC143" t="s">
        <v>851</v>
      </c>
      <c r="BD143" s="1"/>
    </row>
    <row r="144" spans="54:56" ht="15">
      <c r="BB144" s="1"/>
      <c r="BC144" t="s">
        <v>852</v>
      </c>
      <c r="BD144" s="1"/>
    </row>
    <row r="145" spans="54:56" ht="15">
      <c r="BB145" s="1"/>
      <c r="BC145" t="s">
        <v>853</v>
      </c>
      <c r="BD145" s="1"/>
    </row>
    <row r="146" spans="54:56" ht="15">
      <c r="BB146" s="1"/>
      <c r="BC146" t="s">
        <v>854</v>
      </c>
      <c r="BD146" s="1"/>
    </row>
    <row r="147" spans="54:56" ht="15">
      <c r="BB147" s="1"/>
      <c r="BC147" t="s">
        <v>855</v>
      </c>
      <c r="BD147" s="1"/>
    </row>
    <row r="148" spans="54:56" ht="15">
      <c r="BB148" s="1"/>
      <c r="BC148" t="s">
        <v>856</v>
      </c>
      <c r="BD148" s="1"/>
    </row>
    <row r="149" spans="54:56" ht="15">
      <c r="BB149" s="1"/>
      <c r="BC149" t="s">
        <v>857</v>
      </c>
      <c r="BD149" s="1"/>
    </row>
    <row r="150" spans="54:56" ht="15">
      <c r="BB150" s="1"/>
      <c r="BC150" t="s">
        <v>858</v>
      </c>
      <c r="BD150" s="1"/>
    </row>
    <row r="151" spans="54:56" ht="15">
      <c r="BB151" s="1"/>
      <c r="BC151" t="s">
        <v>859</v>
      </c>
      <c r="BD151" s="1"/>
    </row>
    <row r="152" spans="54:56" ht="15">
      <c r="BB152" s="1"/>
      <c r="BC152" t="s">
        <v>860</v>
      </c>
      <c r="BD152" s="1"/>
    </row>
    <row r="153" spans="54:56" ht="15">
      <c r="BB153" s="1"/>
      <c r="BC153" t="s">
        <v>861</v>
      </c>
      <c r="BD153" s="1"/>
    </row>
    <row r="154" spans="54:56" ht="15">
      <c r="BB154" s="1"/>
      <c r="BC154" t="s">
        <v>862</v>
      </c>
      <c r="BD154" s="1"/>
    </row>
    <row r="155" spans="54:56" ht="15">
      <c r="BB155" s="1"/>
      <c r="BC155" t="s">
        <v>863</v>
      </c>
      <c r="BD155" s="1"/>
    </row>
    <row r="156" spans="54:56" ht="15">
      <c r="BB156" s="1"/>
      <c r="BC156" t="s">
        <v>864</v>
      </c>
      <c r="BD156" s="1"/>
    </row>
    <row r="157" spans="54:56" ht="15">
      <c r="BB157" s="1"/>
      <c r="BC157" t="s">
        <v>865</v>
      </c>
      <c r="BD157" s="1"/>
    </row>
    <row r="158" spans="54:56" ht="15">
      <c r="BB158" s="1"/>
      <c r="BC158" t="s">
        <v>866</v>
      </c>
      <c r="BD158" s="1"/>
    </row>
    <row r="159" spans="54:56" ht="15">
      <c r="BB159" s="1"/>
      <c r="BC159" t="s">
        <v>867</v>
      </c>
      <c r="BD159" s="1"/>
    </row>
    <row r="160" spans="54:56" ht="15">
      <c r="BB160" s="1"/>
      <c r="BC160" t="s">
        <v>868</v>
      </c>
      <c r="BD160" s="1"/>
    </row>
    <row r="161" spans="54:56" ht="15">
      <c r="BB161" s="1"/>
      <c r="BC161" t="s">
        <v>869</v>
      </c>
      <c r="BD161" s="1"/>
    </row>
    <row r="162" spans="54:56" ht="15">
      <c r="BB162" s="1"/>
      <c r="BC162" t="s">
        <v>870</v>
      </c>
      <c r="BD162" s="1"/>
    </row>
    <row r="163" spans="54:56" ht="15">
      <c r="BB163" s="1"/>
      <c r="BC163" t="s">
        <v>871</v>
      </c>
      <c r="BD163" s="1"/>
    </row>
    <row r="164" spans="54:56" ht="15">
      <c r="BB164" s="1"/>
      <c r="BC164" t="s">
        <v>872</v>
      </c>
      <c r="BD164" s="1"/>
    </row>
    <row r="165" spans="54:56" ht="15">
      <c r="BB165" s="1"/>
      <c r="BC165" t="s">
        <v>873</v>
      </c>
      <c r="BD165" s="1"/>
    </row>
    <row r="166" spans="54:56" ht="15">
      <c r="BB166" s="1"/>
      <c r="BC166" t="s">
        <v>874</v>
      </c>
      <c r="BD166" s="1"/>
    </row>
    <row r="167" spans="54:56" ht="15">
      <c r="BB167" s="1"/>
      <c r="BC167" t="s">
        <v>875</v>
      </c>
      <c r="BD167" s="1"/>
    </row>
    <row r="168" spans="54:56" ht="15">
      <c r="BB168" s="1"/>
      <c r="BC168" t="s">
        <v>876</v>
      </c>
      <c r="BD168" s="1"/>
    </row>
    <row r="169" spans="54:56" ht="15">
      <c r="BB169" s="1"/>
      <c r="BC169" t="s">
        <v>877</v>
      </c>
      <c r="BD169" s="1"/>
    </row>
    <row r="170" spans="54:56" ht="15">
      <c r="BB170" s="1"/>
      <c r="BC170" t="s">
        <v>878</v>
      </c>
      <c r="BD170" s="1"/>
    </row>
    <row r="171" spans="54:56" ht="15">
      <c r="BB171" s="1"/>
      <c r="BC171" t="s">
        <v>879</v>
      </c>
      <c r="BD171" s="1"/>
    </row>
    <row r="172" spans="54:56" ht="15">
      <c r="BB172" s="1"/>
      <c r="BC172" t="s">
        <v>880</v>
      </c>
      <c r="BD172" s="1"/>
    </row>
    <row r="173" spans="54:56" ht="15">
      <c r="BB173" s="1"/>
      <c r="BC173" t="s">
        <v>881</v>
      </c>
      <c r="BD173" s="1"/>
    </row>
    <row r="174" spans="54:56" ht="15">
      <c r="BB174" s="1"/>
      <c r="BC174" t="s">
        <v>882</v>
      </c>
      <c r="BD174" s="1"/>
    </row>
    <row r="175" spans="54:56" ht="15">
      <c r="BB175" s="1"/>
      <c r="BC175" t="s">
        <v>883</v>
      </c>
      <c r="BD175" s="1"/>
    </row>
    <row r="176" spans="54:56" ht="15">
      <c r="BB176" s="1"/>
      <c r="BC176" t="s">
        <v>884</v>
      </c>
      <c r="BD176" s="1"/>
    </row>
    <row r="177" spans="54:56" ht="15">
      <c r="BB177" s="1"/>
      <c r="BC177" t="s">
        <v>885</v>
      </c>
      <c r="BD177" s="1"/>
    </row>
    <row r="178" spans="54:56" ht="15">
      <c r="BB178" s="1"/>
      <c r="BC178" t="s">
        <v>886</v>
      </c>
      <c r="BD178" s="1"/>
    </row>
    <row r="179" spans="54:56" ht="15">
      <c r="BB179" s="1"/>
      <c r="BC179" t="s">
        <v>887</v>
      </c>
      <c r="BD179" s="1"/>
    </row>
    <row r="180" spans="54:56" ht="15">
      <c r="BB180" s="1"/>
      <c r="BC180" t="s">
        <v>888</v>
      </c>
      <c r="BD180" s="1"/>
    </row>
    <row r="181" spans="54:56" ht="15">
      <c r="BB181" s="1"/>
      <c r="BC181" t="s">
        <v>889</v>
      </c>
      <c r="BD181" s="1"/>
    </row>
    <row r="182" spans="54:56" ht="15">
      <c r="BB182" s="1"/>
      <c r="BC182" t="s">
        <v>890</v>
      </c>
      <c r="BD182" s="1"/>
    </row>
    <row r="183" spans="54:56" ht="15">
      <c r="BB183" s="1"/>
      <c r="BC183" t="s">
        <v>891</v>
      </c>
      <c r="BD183" s="1"/>
    </row>
    <row r="184" spans="54:56" ht="15">
      <c r="BB184" s="1"/>
      <c r="BC184" t="s">
        <v>892</v>
      </c>
      <c r="BD184" s="1"/>
    </row>
    <row r="185" spans="54:56" ht="15">
      <c r="BB185" s="1"/>
      <c r="BC185" t="s">
        <v>893</v>
      </c>
      <c r="BD185" s="1"/>
    </row>
    <row r="186" spans="54:56" ht="15">
      <c r="BB186" s="1"/>
      <c r="BC186" t="s">
        <v>894</v>
      </c>
      <c r="BD186" s="1"/>
    </row>
    <row r="187" spans="54:56" ht="15">
      <c r="BB187" s="1"/>
      <c r="BC187" t="s">
        <v>895</v>
      </c>
      <c r="BD187" s="1"/>
    </row>
    <row r="188" spans="54:56" ht="15">
      <c r="BB188" s="1"/>
      <c r="BC188" t="s">
        <v>896</v>
      </c>
      <c r="BD188" s="1"/>
    </row>
    <row r="189" spans="54:56" ht="15">
      <c r="BB189" s="1"/>
      <c r="BC189" t="s">
        <v>897</v>
      </c>
      <c r="BD189" s="1"/>
    </row>
    <row r="190" spans="54:56" ht="15">
      <c r="BB190" s="1"/>
      <c r="BC190" t="s">
        <v>898</v>
      </c>
      <c r="BD190" s="1"/>
    </row>
    <row r="191" spans="54:56" ht="15">
      <c r="BB191" s="1"/>
      <c r="BC191" t="s">
        <v>899</v>
      </c>
      <c r="BD191" s="1"/>
    </row>
    <row r="192" spans="54:56" ht="15">
      <c r="BB192" s="1"/>
      <c r="BC192" t="s">
        <v>900</v>
      </c>
      <c r="BD192" s="1"/>
    </row>
    <row r="193" spans="54:56" ht="15">
      <c r="BB193" s="1"/>
      <c r="BC193" t="s">
        <v>901</v>
      </c>
      <c r="BD193" s="1"/>
    </row>
    <row r="194" spans="54:56" ht="15">
      <c r="BB194" s="1"/>
      <c r="BC194" t="s">
        <v>902</v>
      </c>
      <c r="BD194" s="1"/>
    </row>
    <row r="195" spans="54:56" ht="15">
      <c r="BB195" s="1"/>
      <c r="BC195" t="s">
        <v>903</v>
      </c>
      <c r="BD195" s="1"/>
    </row>
    <row r="196" spans="54:56" ht="15">
      <c r="BB196" s="1"/>
      <c r="BC196" t="s">
        <v>904</v>
      </c>
      <c r="BD196" s="1"/>
    </row>
    <row r="197" spans="54:56" ht="15">
      <c r="BB197" s="1"/>
      <c r="BC197" t="s">
        <v>905</v>
      </c>
      <c r="BD197" s="1"/>
    </row>
    <row r="198" spans="54:56" ht="15">
      <c r="BB198" s="1"/>
      <c r="BC198" t="s">
        <v>906</v>
      </c>
      <c r="BD198" s="1"/>
    </row>
    <row r="199" spans="54:56" ht="15">
      <c r="BB199" s="1"/>
      <c r="BC199" t="s">
        <v>907</v>
      </c>
      <c r="BD199" s="1"/>
    </row>
    <row r="200" spans="54:56" ht="15">
      <c r="BB200" s="1"/>
      <c r="BC200" t="s">
        <v>908</v>
      </c>
      <c r="BD200" s="1"/>
    </row>
    <row r="201" spans="54:56" ht="15">
      <c r="BB201" s="1"/>
      <c r="BC201" t="s">
        <v>909</v>
      </c>
      <c r="BD201" s="1"/>
    </row>
    <row r="202" spans="54:56" ht="15">
      <c r="BB202" s="1"/>
      <c r="BC202" t="s">
        <v>910</v>
      </c>
      <c r="BD202" s="1"/>
    </row>
    <row r="203" spans="54:56" ht="15">
      <c r="BB203" s="1"/>
      <c r="BC203" t="s">
        <v>911</v>
      </c>
      <c r="BD203" s="1"/>
    </row>
    <row r="204" spans="54:56" ht="15">
      <c r="BB204" s="1"/>
      <c r="BC204" t="s">
        <v>912</v>
      </c>
      <c r="BD204" s="1"/>
    </row>
    <row r="205" spans="54:56" ht="15">
      <c r="BB205" s="1"/>
      <c r="BC205" t="s">
        <v>913</v>
      </c>
      <c r="BD205" s="1"/>
    </row>
    <row r="206" spans="54:56" ht="15">
      <c r="BB206" s="1"/>
      <c r="BC206" t="s">
        <v>914</v>
      </c>
      <c r="BD206" s="1"/>
    </row>
    <row r="207" spans="54:56" ht="15">
      <c r="BB207" s="1"/>
      <c r="BC207" t="s">
        <v>915</v>
      </c>
      <c r="BD207" s="1"/>
    </row>
    <row r="208" spans="54:56" ht="15">
      <c r="BB208" s="1"/>
      <c r="BC208" t="s">
        <v>919</v>
      </c>
      <c r="BD208" s="1"/>
    </row>
    <row r="209" spans="54:56" ht="15">
      <c r="BB209" s="1"/>
      <c r="BC209" t="s">
        <v>920</v>
      </c>
      <c r="BD209" s="1"/>
    </row>
    <row r="210" spans="54:56" ht="15">
      <c r="BB210" s="1"/>
      <c r="BC210" t="s">
        <v>921</v>
      </c>
      <c r="BD210" s="1"/>
    </row>
    <row r="211" spans="54:56" ht="15">
      <c r="BB211" s="1"/>
      <c r="BC211" t="s">
        <v>922</v>
      </c>
      <c r="BD211" s="1"/>
    </row>
    <row r="212" spans="54:56" ht="15">
      <c r="BB212" s="1"/>
      <c r="BC212" t="s">
        <v>923</v>
      </c>
      <c r="BD212" s="1"/>
    </row>
    <row r="213" spans="54:56" ht="15">
      <c r="BB213" s="1"/>
      <c r="BC213" t="s">
        <v>924</v>
      </c>
      <c r="BD213" s="1"/>
    </row>
    <row r="214" spans="54:56" ht="15">
      <c r="BB214" s="1"/>
      <c r="BC214" t="s">
        <v>925</v>
      </c>
      <c r="BD214" s="1"/>
    </row>
    <row r="215" spans="54:56" ht="15">
      <c r="BB215" s="1"/>
      <c r="BC215" t="s">
        <v>926</v>
      </c>
      <c r="BD215" s="1"/>
    </row>
    <row r="216" spans="54:56" ht="15">
      <c r="BB216" s="1"/>
      <c r="BC216" t="s">
        <v>927</v>
      </c>
      <c r="BD216" s="1"/>
    </row>
    <row r="217" spans="54:56" ht="15">
      <c r="BB217" s="1"/>
      <c r="BC217" t="s">
        <v>928</v>
      </c>
      <c r="BD217" s="1"/>
    </row>
    <row r="218" spans="54:56" ht="15">
      <c r="BB218" s="1"/>
      <c r="BC218" t="s">
        <v>929</v>
      </c>
      <c r="BD218" s="1"/>
    </row>
    <row r="219" spans="54:56" ht="15">
      <c r="BB219" s="1"/>
      <c r="BC219" t="s">
        <v>930</v>
      </c>
      <c r="BD219" s="1"/>
    </row>
    <row r="220" spans="54:56" ht="15">
      <c r="BB220" s="1"/>
      <c r="BC220" t="s">
        <v>931</v>
      </c>
      <c r="BD220" s="1"/>
    </row>
    <row r="221" spans="54:56" ht="15">
      <c r="BB221" s="1"/>
      <c r="BC221" t="s">
        <v>932</v>
      </c>
      <c r="BD221" s="1"/>
    </row>
    <row r="222" spans="54:56" ht="15">
      <c r="BB222" s="1"/>
      <c r="BC222" t="s">
        <v>933</v>
      </c>
      <c r="BD222" s="1"/>
    </row>
    <row r="223" spans="54:56" ht="15">
      <c r="BB223" s="1"/>
      <c r="BC223" t="s">
        <v>934</v>
      </c>
      <c r="BD223" s="1"/>
    </row>
    <row r="224" spans="54:56" ht="15">
      <c r="BB224" s="1"/>
      <c r="BC224" t="s">
        <v>935</v>
      </c>
      <c r="BD224" s="1"/>
    </row>
    <row r="225" spans="54:56" ht="15">
      <c r="BB225" s="1"/>
      <c r="BC225" t="s">
        <v>936</v>
      </c>
      <c r="BD225" s="1"/>
    </row>
    <row r="226" spans="54:56" ht="15">
      <c r="BB226" s="1"/>
      <c r="BC226" t="s">
        <v>937</v>
      </c>
      <c r="BD226" s="1"/>
    </row>
    <row r="227" spans="54:56" ht="15">
      <c r="BB227" s="1"/>
      <c r="BC227" t="s">
        <v>938</v>
      </c>
      <c r="BD227" s="1"/>
    </row>
    <row r="228" spans="54:56" ht="15">
      <c r="BB228" s="1"/>
      <c r="BC228" t="s">
        <v>939</v>
      </c>
      <c r="BD228" s="1"/>
    </row>
    <row r="229" spans="54:56" ht="15">
      <c r="BB229" s="1"/>
      <c r="BC229" t="s">
        <v>940</v>
      </c>
      <c r="BD229" s="1"/>
    </row>
    <row r="230" spans="54:56" ht="15">
      <c r="BB230" s="1"/>
      <c r="BC230" t="s">
        <v>941</v>
      </c>
      <c r="BD230" s="1"/>
    </row>
    <row r="231" spans="54:56" ht="15">
      <c r="BB231" s="1"/>
      <c r="BC231" t="s">
        <v>942</v>
      </c>
      <c r="BD231" s="1"/>
    </row>
    <row r="232" spans="54:56" ht="15">
      <c r="BB232" s="1"/>
      <c r="BC232" t="s">
        <v>943</v>
      </c>
      <c r="BD232" s="1"/>
    </row>
    <row r="233" spans="54:56" ht="15">
      <c r="BB233" s="1"/>
      <c r="BC233" t="s">
        <v>944</v>
      </c>
      <c r="BD233" s="1"/>
    </row>
    <row r="234" spans="54:56" ht="15">
      <c r="BB234" s="1"/>
      <c r="BC234" t="s">
        <v>945</v>
      </c>
      <c r="BD234" s="1"/>
    </row>
    <row r="235" spans="54:56" ht="15">
      <c r="BB235" s="1"/>
      <c r="BC235" t="s">
        <v>946</v>
      </c>
      <c r="BD235" s="1"/>
    </row>
    <row r="236" spans="54:56" ht="15">
      <c r="BB236" s="1"/>
      <c r="BC236" t="s">
        <v>947</v>
      </c>
      <c r="BD236" s="1"/>
    </row>
    <row r="237" spans="54:56" ht="15">
      <c r="BB237" s="1"/>
      <c r="BC237" t="s">
        <v>948</v>
      </c>
      <c r="BD237" s="1"/>
    </row>
    <row r="238" spans="54:56" ht="15">
      <c r="BB238" s="1"/>
      <c r="BC238" t="s">
        <v>949</v>
      </c>
      <c r="BD238" s="1"/>
    </row>
    <row r="239" spans="54:56" ht="15">
      <c r="BB239" s="1"/>
      <c r="BC239" t="s">
        <v>950</v>
      </c>
      <c r="BD239" s="1"/>
    </row>
    <row r="240" spans="54:56" ht="15">
      <c r="BB240" s="1"/>
      <c r="BC240" t="s">
        <v>951</v>
      </c>
      <c r="BD240" s="1"/>
    </row>
    <row r="241" spans="54:56" ht="15">
      <c r="BB241" s="1"/>
      <c r="BC241" t="s">
        <v>952</v>
      </c>
      <c r="BD241" s="1"/>
    </row>
    <row r="242" spans="54:56" ht="15">
      <c r="BB242" s="1"/>
      <c r="BC242" t="s">
        <v>953</v>
      </c>
      <c r="BD242" s="1"/>
    </row>
    <row r="243" spans="54:56" ht="15">
      <c r="BB243" s="1"/>
      <c r="BC243" t="s">
        <v>954</v>
      </c>
      <c r="BD243" s="1"/>
    </row>
    <row r="244" spans="54:56" ht="15">
      <c r="BB244" s="1"/>
      <c r="BC244" t="s">
        <v>955</v>
      </c>
      <c r="BD244" s="1"/>
    </row>
    <row r="245" spans="54:56" ht="15">
      <c r="BB245" s="1"/>
      <c r="BC245" t="s">
        <v>956</v>
      </c>
      <c r="BD245" s="1"/>
    </row>
    <row r="246" spans="54:56" ht="15">
      <c r="BB246" s="1"/>
      <c r="BC246" t="s">
        <v>957</v>
      </c>
      <c r="BD246" s="1"/>
    </row>
    <row r="247" spans="54:56" ht="15">
      <c r="BB247" s="1"/>
      <c r="BC247" t="s">
        <v>958</v>
      </c>
      <c r="BD247" s="1"/>
    </row>
    <row r="248" spans="54:56" ht="15">
      <c r="BB248" s="1"/>
      <c r="BC248" t="s">
        <v>959</v>
      </c>
      <c r="BD248" s="1"/>
    </row>
    <row r="249" spans="54:56" ht="15">
      <c r="BB249" s="1"/>
      <c r="BC249" t="s">
        <v>960</v>
      </c>
      <c r="BD249" s="1"/>
    </row>
    <row r="250" spans="54:56" ht="15">
      <c r="BB250" s="1"/>
      <c r="BC250" t="s">
        <v>961</v>
      </c>
      <c r="BD250" s="1"/>
    </row>
    <row r="251" spans="54:56" ht="15">
      <c r="BB251" s="1"/>
      <c r="BC251" t="s">
        <v>962</v>
      </c>
      <c r="BD251" s="1"/>
    </row>
    <row r="252" spans="54:56" ht="15">
      <c r="BB252" s="1"/>
      <c r="BC252" t="s">
        <v>963</v>
      </c>
      <c r="BD252" s="1"/>
    </row>
    <row r="253" spans="54:56" ht="15">
      <c r="BB253" s="1"/>
      <c r="BC253" t="s">
        <v>964</v>
      </c>
      <c r="BD253" s="1"/>
    </row>
    <row r="254" spans="54:56" ht="15">
      <c r="BB254" s="1"/>
      <c r="BC254" t="s">
        <v>965</v>
      </c>
      <c r="BD254" s="1"/>
    </row>
    <row r="255" spans="54:56" ht="15">
      <c r="BB255" s="1"/>
      <c r="BC255" t="s">
        <v>966</v>
      </c>
      <c r="BD255" s="1"/>
    </row>
    <row r="256" spans="54:56" ht="15">
      <c r="BB256" s="1"/>
      <c r="BC256" t="s">
        <v>967</v>
      </c>
      <c r="BD256" s="1"/>
    </row>
    <row r="257" spans="54:56" ht="15">
      <c r="BB257" s="1"/>
      <c r="BC257" t="s">
        <v>968</v>
      </c>
      <c r="BD257" s="1"/>
    </row>
    <row r="258" spans="54:56" ht="15">
      <c r="BB258" s="1"/>
      <c r="BC258" t="s">
        <v>969</v>
      </c>
      <c r="BD258" s="1"/>
    </row>
    <row r="259" spans="54:56" ht="15">
      <c r="BB259" s="1"/>
      <c r="BC259" t="s">
        <v>970</v>
      </c>
      <c r="BD259" s="1"/>
    </row>
    <row r="260" spans="54:56" ht="15">
      <c r="BB260" s="1"/>
      <c r="BC260" t="s">
        <v>971</v>
      </c>
      <c r="BD260" s="1"/>
    </row>
    <row r="261" spans="54:56" ht="15">
      <c r="BB261" s="1"/>
      <c r="BC261" t="s">
        <v>972</v>
      </c>
      <c r="BD261" s="1"/>
    </row>
    <row r="262" spans="54:56" ht="15">
      <c r="BB262" s="1"/>
      <c r="BC262" t="s">
        <v>973</v>
      </c>
      <c r="BD262" s="1"/>
    </row>
    <row r="263" spans="54:56" ht="15">
      <c r="BB263" s="1"/>
      <c r="BC263" t="s">
        <v>974</v>
      </c>
      <c r="BD263" s="1"/>
    </row>
    <row r="264" spans="54:56" ht="15">
      <c r="BB264" s="1"/>
      <c r="BC264" t="s">
        <v>975</v>
      </c>
      <c r="BD264" s="1"/>
    </row>
    <row r="265" spans="54:56" ht="15">
      <c r="BB265" s="1"/>
      <c r="BC265" t="s">
        <v>976</v>
      </c>
      <c r="BD265" s="1"/>
    </row>
    <row r="266" spans="54:56" ht="15">
      <c r="BB266" s="1"/>
      <c r="BC266" t="s">
        <v>977</v>
      </c>
      <c r="BD266" s="1"/>
    </row>
    <row r="267" spans="54:56" ht="15">
      <c r="BB267" s="1"/>
      <c r="BC267" t="s">
        <v>978</v>
      </c>
      <c r="BD267" s="1"/>
    </row>
    <row r="268" spans="54:56" ht="15">
      <c r="BB268" s="1"/>
      <c r="BC268" t="s">
        <v>979</v>
      </c>
      <c r="BD268" s="1"/>
    </row>
    <row r="269" spans="54:56" ht="15">
      <c r="BB269" s="1"/>
      <c r="BC269" t="s">
        <v>980</v>
      </c>
      <c r="BD269" s="1"/>
    </row>
    <row r="270" spans="54:56" ht="15">
      <c r="BB270" s="1"/>
      <c r="BC270" t="s">
        <v>981</v>
      </c>
      <c r="BD270" s="1"/>
    </row>
    <row r="271" spans="54:56" ht="15">
      <c r="BB271" s="1"/>
      <c r="BC271" t="s">
        <v>982</v>
      </c>
      <c r="BD271" s="1"/>
    </row>
    <row r="272" spans="54:56" ht="15">
      <c r="BB272" s="1"/>
      <c r="BC272" t="s">
        <v>983</v>
      </c>
      <c r="BD272" s="1"/>
    </row>
    <row r="273" spans="54:56" ht="15">
      <c r="BB273" s="1"/>
      <c r="BC273" t="s">
        <v>984</v>
      </c>
      <c r="BD273" s="1"/>
    </row>
    <row r="274" spans="54:56" ht="15">
      <c r="BB274" s="1"/>
      <c r="BC274" t="s">
        <v>985</v>
      </c>
      <c r="BD274" s="1"/>
    </row>
    <row r="275" spans="54:56" ht="15">
      <c r="BB275" s="1"/>
      <c r="BC275" t="s">
        <v>986</v>
      </c>
      <c r="BD275" s="1"/>
    </row>
    <row r="276" spans="54:56" ht="15">
      <c r="BB276" s="1"/>
      <c r="BC276" t="s">
        <v>986</v>
      </c>
      <c r="BD276" s="1"/>
    </row>
    <row r="277" spans="54:56" ht="15">
      <c r="BB277" s="1"/>
      <c r="BC277" t="s">
        <v>987</v>
      </c>
      <c r="BD277" s="1"/>
    </row>
    <row r="278" spans="54:56" ht="15">
      <c r="BB278" s="1"/>
      <c r="BC278" t="s">
        <v>988</v>
      </c>
      <c r="BD278" s="1"/>
    </row>
    <row r="279" spans="54:56" ht="15">
      <c r="BB279" s="1"/>
      <c r="BC279" t="s">
        <v>989</v>
      </c>
      <c r="BD279" s="1"/>
    </row>
    <row r="280" spans="54:56" ht="15">
      <c r="BB280" s="1"/>
      <c r="BC280" t="s">
        <v>990</v>
      </c>
      <c r="BD280" s="1"/>
    </row>
    <row r="281" spans="54:56" ht="15">
      <c r="BB281" s="1"/>
      <c r="BC281" t="s">
        <v>991</v>
      </c>
      <c r="BD281" s="1"/>
    </row>
    <row r="282" spans="54:56" ht="15">
      <c r="BB282" s="1"/>
      <c r="BC282" t="s">
        <v>992</v>
      </c>
      <c r="BD282" s="1"/>
    </row>
    <row r="283" spans="54:56" ht="15">
      <c r="BB283" s="1"/>
      <c r="BC283" t="s">
        <v>993</v>
      </c>
      <c r="BD283" s="1"/>
    </row>
    <row r="284" spans="54:56" ht="15">
      <c r="BB284" s="1"/>
      <c r="BC284" t="s">
        <v>994</v>
      </c>
      <c r="BD284" s="1"/>
    </row>
    <row r="285" spans="54:56" ht="15">
      <c r="BB285" s="1"/>
      <c r="BC285" t="s">
        <v>995</v>
      </c>
      <c r="BD285" s="1"/>
    </row>
    <row r="286" spans="54:56" ht="15">
      <c r="BB286" s="1"/>
      <c r="BC286" t="s">
        <v>996</v>
      </c>
      <c r="BD286" s="1"/>
    </row>
    <row r="287" spans="54:56" ht="15">
      <c r="BB287" s="1"/>
      <c r="BC287" t="s">
        <v>997</v>
      </c>
      <c r="BD287" s="1"/>
    </row>
    <row r="288" spans="54:56" ht="15">
      <c r="BB288" s="1"/>
      <c r="BC288" t="s">
        <v>998</v>
      </c>
      <c r="BD288" s="1"/>
    </row>
    <row r="289" spans="54:56" ht="15">
      <c r="BB289" s="1"/>
      <c r="BC289" t="s">
        <v>999</v>
      </c>
      <c r="BD289" s="1"/>
    </row>
    <row r="290" spans="54:56" ht="15">
      <c r="BB290" s="1"/>
      <c r="BC290" t="s">
        <v>1000</v>
      </c>
      <c r="BD290" s="1"/>
    </row>
    <row r="291" spans="54:56" ht="15">
      <c r="BB291" s="1"/>
      <c r="BC291" t="s">
        <v>1001</v>
      </c>
      <c r="BD291" s="1"/>
    </row>
    <row r="292" spans="54:56" ht="15">
      <c r="BB292" s="1"/>
      <c r="BC292" t="s">
        <v>1002</v>
      </c>
      <c r="BD292" s="1"/>
    </row>
    <row r="293" spans="54:56" ht="15">
      <c r="BB293" s="1"/>
      <c r="BC293" t="s">
        <v>1003</v>
      </c>
      <c r="BD293" s="1"/>
    </row>
    <row r="294" spans="54:56" ht="15">
      <c r="BB294" s="1"/>
      <c r="BC294" t="s">
        <v>1004</v>
      </c>
      <c r="BD294" s="1"/>
    </row>
    <row r="295" spans="54:56" ht="15">
      <c r="BB295" s="1"/>
      <c r="BC295" t="s">
        <v>1005</v>
      </c>
      <c r="BD295" s="1"/>
    </row>
    <row r="296" spans="54:56" ht="15">
      <c r="BB296" s="1"/>
      <c r="BC296" t="s">
        <v>1006</v>
      </c>
      <c r="BD296" s="1"/>
    </row>
    <row r="297" spans="54:56" ht="15">
      <c r="BB297" s="1"/>
      <c r="BC297" t="s">
        <v>1007</v>
      </c>
      <c r="BD297" s="1"/>
    </row>
    <row r="298" spans="54:56" ht="15">
      <c r="BB298" s="1"/>
      <c r="BC298" t="s">
        <v>1008</v>
      </c>
      <c r="BD298" s="1"/>
    </row>
    <row r="299" spans="54:56" ht="15">
      <c r="BB299" s="1"/>
      <c r="BC299" t="s">
        <v>1009</v>
      </c>
      <c r="BD299" s="1"/>
    </row>
    <row r="300" spans="54:56" ht="15">
      <c r="BB300" s="1"/>
      <c r="BC300" t="s">
        <v>1010</v>
      </c>
      <c r="BD300" s="1"/>
    </row>
    <row r="301" spans="54:56" ht="15">
      <c r="BB301" s="1"/>
      <c r="BC301" t="s">
        <v>1011</v>
      </c>
      <c r="BD301" s="1"/>
    </row>
    <row r="302" spans="54:56" ht="15">
      <c r="BB302" s="1"/>
      <c r="BC302" t="s">
        <v>1012</v>
      </c>
      <c r="BD302" s="1"/>
    </row>
    <row r="303" spans="54:56" ht="15">
      <c r="BB303" s="1"/>
      <c r="BC303" t="s">
        <v>1013</v>
      </c>
      <c r="BD303" s="1"/>
    </row>
    <row r="304" spans="54:56" ht="15">
      <c r="BB304" s="1"/>
      <c r="BC304" t="s">
        <v>1014</v>
      </c>
      <c r="BD304" s="1"/>
    </row>
    <row r="305" spans="54:56" ht="15">
      <c r="BB305" s="1"/>
      <c r="BC305" t="s">
        <v>1015</v>
      </c>
      <c r="BD305" s="1"/>
    </row>
    <row r="306" spans="54:56" ht="15">
      <c r="BB306" s="1"/>
      <c r="BC306" t="s">
        <v>1016</v>
      </c>
      <c r="BD306" s="1"/>
    </row>
    <row r="307" spans="54:56" ht="15">
      <c r="BB307" s="1"/>
      <c r="BC307" t="s">
        <v>1017</v>
      </c>
      <c r="BD307" s="1"/>
    </row>
    <row r="308" spans="54:56" ht="15">
      <c r="BB308" s="1"/>
      <c r="BC308" t="s">
        <v>1018</v>
      </c>
      <c r="BD308" s="1"/>
    </row>
    <row r="309" spans="54:56" ht="15">
      <c r="BB309" s="1"/>
      <c r="BC309" t="s">
        <v>1019</v>
      </c>
      <c r="BD309" s="1"/>
    </row>
    <row r="310" spans="54:56" ht="15">
      <c r="BB310" s="1"/>
      <c r="BC310" t="s">
        <v>1020</v>
      </c>
      <c r="BD310" s="1"/>
    </row>
    <row r="311" spans="54:56" ht="15">
      <c r="BB311" s="1"/>
      <c r="BC311" t="s">
        <v>1021</v>
      </c>
      <c r="BD311" s="1"/>
    </row>
    <row r="312" spans="54:56" ht="15">
      <c r="BB312" s="1"/>
      <c r="BC312" t="s">
        <v>1022</v>
      </c>
      <c r="BD312" s="1"/>
    </row>
    <row r="313" spans="54:56" ht="15">
      <c r="BB313" s="1"/>
      <c r="BC313" t="s">
        <v>1023</v>
      </c>
      <c r="BD313" s="1"/>
    </row>
    <row r="314" spans="54:56" ht="15">
      <c r="BB314" s="1"/>
      <c r="BC314" t="s">
        <v>1024</v>
      </c>
      <c r="BD314" s="1"/>
    </row>
    <row r="315" spans="54:56" ht="15">
      <c r="BB315" s="1"/>
      <c r="BC315" t="s">
        <v>1025</v>
      </c>
      <c r="BD315" s="1"/>
    </row>
    <row r="316" spans="54:56" ht="15">
      <c r="BB316" s="1"/>
      <c r="BC316" t="s">
        <v>1026</v>
      </c>
      <c r="BD316" s="1"/>
    </row>
    <row r="317" spans="54:56" ht="15">
      <c r="BB317" s="1"/>
      <c r="BC317" t="s">
        <v>1027</v>
      </c>
      <c r="BD317" s="1"/>
    </row>
    <row r="318" spans="54:56" ht="15">
      <c r="BB318" s="1"/>
      <c r="BC318" t="s">
        <v>1028</v>
      </c>
      <c r="BD318" s="1"/>
    </row>
    <row r="319" spans="54:56" ht="15">
      <c r="BB319" s="1"/>
      <c r="BC319" t="s">
        <v>1029</v>
      </c>
      <c r="BD319" s="1"/>
    </row>
    <row r="320" spans="54:56" ht="15">
      <c r="BB320" s="1"/>
      <c r="BC320" t="s">
        <v>1030</v>
      </c>
      <c r="BD320" s="1"/>
    </row>
    <row r="321" spans="54:56" ht="15">
      <c r="BB321" s="1"/>
      <c r="BC321" t="s">
        <v>1031</v>
      </c>
      <c r="BD321" s="1"/>
    </row>
    <row r="322" spans="54:56" ht="15">
      <c r="BB322" s="1"/>
      <c r="BC322" t="s">
        <v>1032</v>
      </c>
      <c r="BD322" s="1"/>
    </row>
    <row r="323" spans="54:56" ht="15">
      <c r="BB323" s="1"/>
      <c r="BC323" t="s">
        <v>1033</v>
      </c>
      <c r="BD323" s="1"/>
    </row>
    <row r="324" spans="54:56" ht="15">
      <c r="BB324" s="1"/>
      <c r="BC324" t="s">
        <v>1034</v>
      </c>
      <c r="BD324" s="1"/>
    </row>
    <row r="325" spans="54:56" ht="15">
      <c r="BB325" s="1"/>
      <c r="BC325" t="s">
        <v>1035</v>
      </c>
      <c r="BD325" s="1"/>
    </row>
    <row r="326" spans="54:56" ht="15">
      <c r="BB326" s="1"/>
      <c r="BC326" t="s">
        <v>1036</v>
      </c>
      <c r="BD326" s="1"/>
    </row>
    <row r="327" spans="54:56" ht="15">
      <c r="BB327" s="1"/>
      <c r="BC327" t="s">
        <v>1037</v>
      </c>
      <c r="BD327" s="1"/>
    </row>
    <row r="328" spans="54:56" ht="15">
      <c r="BB328" s="1"/>
      <c r="BC328" t="s">
        <v>1038</v>
      </c>
      <c r="BD328" s="1"/>
    </row>
    <row r="329" spans="54:56" ht="15">
      <c r="BB329" s="1"/>
      <c r="BC329" t="s">
        <v>1039</v>
      </c>
      <c r="BD329" s="1"/>
    </row>
    <row r="330" spans="54:56" ht="15">
      <c r="BB330" s="1"/>
      <c r="BC330" t="s">
        <v>1040</v>
      </c>
      <c r="BD330" s="1"/>
    </row>
    <row r="331" spans="54:56" ht="15">
      <c r="BB331" s="1"/>
      <c r="BC331" t="s">
        <v>1041</v>
      </c>
      <c r="BD331" s="1"/>
    </row>
    <row r="332" spans="54:56" ht="15">
      <c r="BB332" s="1"/>
      <c r="BC332" t="s">
        <v>1042</v>
      </c>
      <c r="BD332" s="1"/>
    </row>
    <row r="333" spans="54:56" ht="15">
      <c r="BB333" s="1"/>
      <c r="BC333" t="s">
        <v>1043</v>
      </c>
      <c r="BD333" s="1"/>
    </row>
    <row r="334" spans="54:56" ht="15">
      <c r="BB334" s="1"/>
      <c r="BC334" t="s">
        <v>1044</v>
      </c>
      <c r="BD334" s="1"/>
    </row>
    <row r="335" spans="54:56" ht="15">
      <c r="BB335" s="1"/>
      <c r="BC335" t="s">
        <v>1045</v>
      </c>
      <c r="BD335" s="1"/>
    </row>
    <row r="336" spans="54:56" ht="15">
      <c r="BB336" s="1"/>
      <c r="BC336" t="s">
        <v>1046</v>
      </c>
      <c r="BD336" s="1"/>
    </row>
    <row r="337" spans="54:56" ht="15">
      <c r="BB337" s="1"/>
      <c r="BC337" t="s">
        <v>1047</v>
      </c>
      <c r="BD337" s="1"/>
    </row>
    <row r="338" spans="54:56" ht="15">
      <c r="BB338" s="1"/>
      <c r="BC338" t="s">
        <v>1048</v>
      </c>
      <c r="BD338" s="1"/>
    </row>
    <row r="339" spans="54:56" ht="15">
      <c r="BB339" s="1"/>
      <c r="BC339" t="s">
        <v>1049</v>
      </c>
      <c r="BD339" s="1"/>
    </row>
    <row r="340" spans="54:56" ht="15">
      <c r="BB340" s="1"/>
      <c r="BC340" t="s">
        <v>1050</v>
      </c>
      <c r="BD340" s="1"/>
    </row>
    <row r="341" spans="54:56" ht="15">
      <c r="BB341" s="1"/>
      <c r="BC341" t="s">
        <v>1051</v>
      </c>
      <c r="BD341" s="1"/>
    </row>
    <row r="342" spans="54:56" ht="15">
      <c r="BB342" s="1"/>
      <c r="BC342" t="s">
        <v>1052</v>
      </c>
      <c r="BD342" s="1"/>
    </row>
    <row r="343" spans="54:56" ht="15">
      <c r="BB343" s="1"/>
      <c r="BC343" t="s">
        <v>1053</v>
      </c>
      <c r="BD343" s="1"/>
    </row>
    <row r="344" spans="54:56" ht="15">
      <c r="BB344" s="1"/>
      <c r="BC344" t="s">
        <v>1054</v>
      </c>
      <c r="BD344" s="1"/>
    </row>
    <row r="345" spans="54:56" ht="15">
      <c r="BB345" s="1"/>
      <c r="BC345" t="s">
        <v>1055</v>
      </c>
      <c r="BD345" s="1"/>
    </row>
    <row r="346" spans="54:56" ht="15">
      <c r="BB346" s="1"/>
      <c r="BC346" t="s">
        <v>1056</v>
      </c>
      <c r="BD346" s="1"/>
    </row>
    <row r="347" spans="54:56" ht="15">
      <c r="BB347" s="1"/>
      <c r="BC347" t="s">
        <v>1059</v>
      </c>
      <c r="BD347" s="1"/>
    </row>
    <row r="348" spans="54:56" ht="15">
      <c r="BB348" s="1"/>
      <c r="BC348" t="s">
        <v>1060</v>
      </c>
      <c r="BD348" s="1"/>
    </row>
    <row r="349" spans="54:56" ht="15">
      <c r="BB349" s="1"/>
      <c r="BC349" t="s">
        <v>1061</v>
      </c>
      <c r="BD349" s="1"/>
    </row>
    <row r="350" spans="54:56" ht="15">
      <c r="BB350" s="1"/>
      <c r="BC350" t="s">
        <v>1062</v>
      </c>
      <c r="BD350" s="1"/>
    </row>
    <row r="351" spans="54:56" ht="15">
      <c r="BB351" s="1"/>
      <c r="BC351" t="s">
        <v>1063</v>
      </c>
      <c r="BD351" s="1"/>
    </row>
    <row r="352" spans="54:56" ht="15">
      <c r="BB352" s="1"/>
      <c r="BC352" t="s">
        <v>1064</v>
      </c>
      <c r="BD352" s="1"/>
    </row>
    <row r="353" spans="54:56" ht="15">
      <c r="BB353" s="1"/>
      <c r="BC353" t="s">
        <v>1065</v>
      </c>
      <c r="BD353" s="1"/>
    </row>
    <row r="354" spans="54:56" ht="15">
      <c r="BB354" s="1"/>
      <c r="BC354" t="s">
        <v>1066</v>
      </c>
      <c r="BD354" s="1"/>
    </row>
    <row r="355" spans="54:56" ht="15">
      <c r="BB355" s="1"/>
      <c r="BC355" t="s">
        <v>1067</v>
      </c>
      <c r="BD355" s="1"/>
    </row>
    <row r="356" spans="54:56" ht="15">
      <c r="BB356" s="1"/>
      <c r="BC356" t="s">
        <v>1068</v>
      </c>
      <c r="BD356" s="1"/>
    </row>
    <row r="357" spans="54:56" ht="15">
      <c r="BB357" s="1"/>
      <c r="BC357" t="s">
        <v>1069</v>
      </c>
      <c r="BD357" s="1"/>
    </row>
    <row r="358" spans="54:56" ht="15">
      <c r="BB358" s="1"/>
      <c r="BC358" t="s">
        <v>1070</v>
      </c>
      <c r="BD358" s="1"/>
    </row>
    <row r="359" spans="54:56" ht="15">
      <c r="BB359" s="1"/>
      <c r="BC359" t="s">
        <v>1071</v>
      </c>
      <c r="BD359" s="1"/>
    </row>
    <row r="360" spans="54:56" ht="15">
      <c r="BB360" s="1"/>
      <c r="BC360" t="s">
        <v>1072</v>
      </c>
      <c r="BD360" s="1"/>
    </row>
    <row r="361" spans="54:56" ht="15">
      <c r="BB361" s="1"/>
      <c r="BC361" t="s">
        <v>1073</v>
      </c>
      <c r="BD361" s="1"/>
    </row>
    <row r="362" spans="54:56" ht="15">
      <c r="BB362" s="1"/>
      <c r="BC362" t="s">
        <v>1074</v>
      </c>
      <c r="BD362" s="1"/>
    </row>
    <row r="363" spans="54:56" ht="15">
      <c r="BB363" s="1"/>
      <c r="BC363" t="s">
        <v>1075</v>
      </c>
      <c r="BD363" s="1"/>
    </row>
    <row r="364" spans="54:56" ht="15">
      <c r="BB364" s="1"/>
      <c r="BC364" t="s">
        <v>1076</v>
      </c>
      <c r="BD364" s="1"/>
    </row>
    <row r="365" spans="54:56" ht="15">
      <c r="BB365" s="1"/>
      <c r="BC365" t="s">
        <v>1077</v>
      </c>
      <c r="BD365" s="1"/>
    </row>
    <row r="366" spans="54:56" ht="15">
      <c r="BB366" s="1"/>
      <c r="BC366" t="s">
        <v>1078</v>
      </c>
      <c r="BD366" s="1"/>
    </row>
    <row r="367" spans="54:56" ht="15">
      <c r="BB367" s="1"/>
      <c r="BC367" t="s">
        <v>1079</v>
      </c>
      <c r="BD367" s="1"/>
    </row>
    <row r="368" spans="54:56" ht="15">
      <c r="BB368" s="1"/>
      <c r="BC368" t="s">
        <v>1080</v>
      </c>
      <c r="BD368" s="1"/>
    </row>
    <row r="369" spans="54:56" ht="15">
      <c r="BB369" s="1"/>
      <c r="BC369" t="s">
        <v>1081</v>
      </c>
      <c r="BD369" s="1"/>
    </row>
    <row r="370" spans="54:56" ht="15">
      <c r="BB370" s="1"/>
      <c r="BC370" t="s">
        <v>1082</v>
      </c>
      <c r="BD370" s="1"/>
    </row>
    <row r="371" spans="54:56" ht="15">
      <c r="BB371" s="1"/>
      <c r="BC371" t="s">
        <v>1083</v>
      </c>
      <c r="BD371" s="1"/>
    </row>
    <row r="372" spans="54:56" ht="15">
      <c r="BB372" s="1"/>
      <c r="BC372" t="s">
        <v>1084</v>
      </c>
      <c r="BD372" s="1"/>
    </row>
    <row r="373" spans="54:56" ht="15">
      <c r="BB373" s="1"/>
      <c r="BC373" t="s">
        <v>1085</v>
      </c>
      <c r="BD373" s="1"/>
    </row>
    <row r="374" spans="54:56" ht="15">
      <c r="BB374" s="1"/>
      <c r="BC374" t="s">
        <v>1086</v>
      </c>
      <c r="BD374" s="1"/>
    </row>
    <row r="375" spans="54:56" ht="15">
      <c r="BB375" s="1"/>
      <c r="BC375" t="s">
        <v>1087</v>
      </c>
      <c r="BD375" s="1"/>
    </row>
    <row r="376" spans="54:56" ht="15">
      <c r="BB376" s="1"/>
      <c r="BC376" t="s">
        <v>1088</v>
      </c>
      <c r="BD376" s="1"/>
    </row>
    <row r="377" spans="54:56" ht="15">
      <c r="BB377" s="1"/>
      <c r="BC377" t="s">
        <v>1089</v>
      </c>
      <c r="BD377" s="1"/>
    </row>
    <row r="378" spans="54:56" ht="15">
      <c r="BB378" s="1"/>
      <c r="BC378" t="s">
        <v>1090</v>
      </c>
      <c r="BD378" s="1"/>
    </row>
    <row r="379" spans="54:56" ht="15">
      <c r="BB379" s="1"/>
      <c r="BC379" t="s">
        <v>1091</v>
      </c>
      <c r="BD379" s="1"/>
    </row>
    <row r="380" spans="54:56" ht="15">
      <c r="BB380" s="1"/>
      <c r="BC380" t="s">
        <v>1092</v>
      </c>
      <c r="BD380" s="1"/>
    </row>
    <row r="381" spans="54:56" ht="15">
      <c r="BB381" s="1"/>
      <c r="BC381" t="s">
        <v>1093</v>
      </c>
      <c r="BD381" s="1"/>
    </row>
    <row r="382" spans="54:56" ht="15">
      <c r="BB382" s="1"/>
      <c r="BC382" t="s">
        <v>1094</v>
      </c>
      <c r="BD382" s="1"/>
    </row>
    <row r="383" spans="54:56" ht="15">
      <c r="BB383" s="1"/>
      <c r="BC383" t="s">
        <v>1095</v>
      </c>
      <c r="BD383" s="1"/>
    </row>
    <row r="384" spans="54:56" ht="15">
      <c r="BB384" s="1"/>
      <c r="BC384" t="s">
        <v>1096</v>
      </c>
      <c r="BD384" s="1"/>
    </row>
    <row r="385" spans="54:56" ht="15">
      <c r="BB385" s="1"/>
      <c r="BC385" t="s">
        <v>1097</v>
      </c>
      <c r="BD385" s="1"/>
    </row>
    <row r="386" spans="54:56" ht="15">
      <c r="BB386" s="1"/>
      <c r="BC386" t="s">
        <v>1098</v>
      </c>
      <c r="BD386" s="1"/>
    </row>
    <row r="387" spans="54:56" ht="15">
      <c r="BB387" s="1"/>
      <c r="BC387" t="s">
        <v>1099</v>
      </c>
      <c r="BD387" s="1"/>
    </row>
    <row r="388" spans="54:56" ht="15">
      <c r="BB388" s="1"/>
      <c r="BC388" t="s">
        <v>1100</v>
      </c>
      <c r="BD388" s="1"/>
    </row>
    <row r="389" spans="54:56" ht="15">
      <c r="BB389" s="1"/>
      <c r="BC389" t="s">
        <v>1101</v>
      </c>
      <c r="BD389" s="1"/>
    </row>
    <row r="390" spans="54:56" ht="15">
      <c r="BB390" s="1"/>
      <c r="BC390" t="s">
        <v>1102</v>
      </c>
      <c r="BD390" s="1"/>
    </row>
    <row r="391" spans="54:56" ht="15">
      <c r="BB391" s="1"/>
      <c r="BC391" t="s">
        <v>1103</v>
      </c>
      <c r="BD391" s="1"/>
    </row>
    <row r="392" spans="54:56" ht="15">
      <c r="BB392" s="1"/>
      <c r="BC392" t="s">
        <v>1104</v>
      </c>
      <c r="BD392" s="1"/>
    </row>
    <row r="393" spans="54:56" ht="15">
      <c r="BB393" s="1"/>
      <c r="BC393" t="s">
        <v>1105</v>
      </c>
      <c r="BD393" s="1"/>
    </row>
    <row r="394" spans="54:56" ht="15">
      <c r="BB394" s="1"/>
      <c r="BC394" t="s">
        <v>1106</v>
      </c>
      <c r="BD394" s="1"/>
    </row>
    <row r="395" spans="54:56" ht="15">
      <c r="BB395" s="1"/>
      <c r="BC395" t="s">
        <v>1107</v>
      </c>
      <c r="BD395" s="1"/>
    </row>
    <row r="396" spans="54:56" ht="15">
      <c r="BB396" s="1"/>
      <c r="BC396" t="s">
        <v>1108</v>
      </c>
      <c r="BD396" s="1"/>
    </row>
    <row r="397" spans="54:56" ht="15">
      <c r="BB397" s="1"/>
      <c r="BC397" t="s">
        <v>1109</v>
      </c>
      <c r="BD397" s="1"/>
    </row>
    <row r="398" spans="54:56" ht="15">
      <c r="BB398" s="1"/>
      <c r="BC398" t="s">
        <v>1110</v>
      </c>
      <c r="BD398" s="1"/>
    </row>
    <row r="399" spans="54:56" ht="15">
      <c r="BB399" s="1"/>
      <c r="BC399" t="s">
        <v>1111</v>
      </c>
      <c r="BD399" s="1"/>
    </row>
    <row r="400" spans="54:56" ht="15">
      <c r="BB400" s="1"/>
      <c r="BC400" t="s">
        <v>1112</v>
      </c>
      <c r="BD400" s="1"/>
    </row>
    <row r="401" spans="54:56" ht="15">
      <c r="BB401" s="1"/>
      <c r="BC401" t="s">
        <v>1113</v>
      </c>
      <c r="BD401" s="1"/>
    </row>
    <row r="402" spans="54:56" ht="15">
      <c r="BB402" s="1"/>
      <c r="BC402" t="s">
        <v>1114</v>
      </c>
      <c r="BD402" s="1"/>
    </row>
    <row r="403" spans="54:56" ht="15">
      <c r="BB403" s="1"/>
      <c r="BC403" t="s">
        <v>1115</v>
      </c>
      <c r="BD403" s="1"/>
    </row>
    <row r="404" spans="54:56" ht="15">
      <c r="BB404" s="1"/>
      <c r="BC404" t="s">
        <v>1116</v>
      </c>
      <c r="BD404" s="1"/>
    </row>
    <row r="405" spans="54:56" ht="15">
      <c r="BB405" s="1"/>
      <c r="BC405" t="s">
        <v>1117</v>
      </c>
      <c r="BD405" s="1"/>
    </row>
    <row r="406" spans="54:56" ht="15">
      <c r="BB406" s="1"/>
      <c r="BC406" t="s">
        <v>1118</v>
      </c>
      <c r="BD406" s="1"/>
    </row>
    <row r="407" spans="54:56" ht="15">
      <c r="BB407" s="1"/>
      <c r="BC407" t="s">
        <v>1119</v>
      </c>
      <c r="BD407" s="1"/>
    </row>
    <row r="408" spans="54:56" ht="15">
      <c r="BB408" s="1"/>
      <c r="BC408" t="s">
        <v>1120</v>
      </c>
      <c r="BD408" s="1"/>
    </row>
    <row r="409" spans="54:56" ht="15">
      <c r="BB409" s="1"/>
      <c r="BC409" t="s">
        <v>1121</v>
      </c>
      <c r="BD409" s="1"/>
    </row>
    <row r="410" spans="54:56" ht="15">
      <c r="BB410" s="1"/>
      <c r="BC410" t="s">
        <v>1122</v>
      </c>
      <c r="BD410" s="1"/>
    </row>
    <row r="411" spans="54:56" ht="15">
      <c r="BB411" s="1"/>
      <c r="BC411" t="s">
        <v>1123</v>
      </c>
      <c r="BD411" s="1"/>
    </row>
    <row r="412" spans="54:56" ht="15">
      <c r="BB412" s="1"/>
      <c r="BC412" t="s">
        <v>1124</v>
      </c>
      <c r="BD412" s="1"/>
    </row>
    <row r="413" spans="54:56" ht="15">
      <c r="BB413" s="1"/>
      <c r="BC413" t="s">
        <v>1125</v>
      </c>
      <c r="BD413" s="1"/>
    </row>
    <row r="414" spans="54:56" ht="15">
      <c r="BB414" s="1"/>
      <c r="BC414" t="s">
        <v>1126</v>
      </c>
      <c r="BD414" s="1"/>
    </row>
    <row r="415" spans="54:56" ht="15">
      <c r="BB415" s="1"/>
      <c r="BC415" t="s">
        <v>1127</v>
      </c>
      <c r="BD415" s="1"/>
    </row>
    <row r="416" spans="54:56" ht="15">
      <c r="BB416" s="1"/>
      <c r="BC416" t="s">
        <v>1128</v>
      </c>
      <c r="BD416" s="1"/>
    </row>
    <row r="417" spans="54:56" ht="15">
      <c r="BB417" s="1"/>
      <c r="BC417" t="s">
        <v>1129</v>
      </c>
      <c r="BD417" s="1"/>
    </row>
    <row r="418" spans="54:56" ht="15">
      <c r="BB418" s="1"/>
      <c r="BC418" t="s">
        <v>1130</v>
      </c>
      <c r="BD418" s="1"/>
    </row>
    <row r="419" spans="54:56" ht="15">
      <c r="BB419" s="1"/>
      <c r="BC419" t="s">
        <v>1131</v>
      </c>
      <c r="BD419" s="1"/>
    </row>
    <row r="420" spans="54:56" ht="15">
      <c r="BB420" s="1"/>
      <c r="BC420" t="s">
        <v>1132</v>
      </c>
      <c r="BD420" s="1"/>
    </row>
    <row r="421" spans="54:56" ht="15">
      <c r="BB421" s="1"/>
      <c r="BC421" t="s">
        <v>1133</v>
      </c>
      <c r="BD421" s="1"/>
    </row>
    <row r="422" spans="54:56" ht="15">
      <c r="BB422" s="1"/>
      <c r="BC422" t="s">
        <v>1134</v>
      </c>
      <c r="BD422" s="1"/>
    </row>
    <row r="423" spans="54:56" ht="15">
      <c r="BB423" s="1"/>
      <c r="BC423" t="s">
        <v>1135</v>
      </c>
      <c r="BD423" s="1"/>
    </row>
    <row r="424" spans="54:56" ht="15">
      <c r="BB424" s="1"/>
      <c r="BC424" t="s">
        <v>1136</v>
      </c>
      <c r="BD424" s="1"/>
    </row>
    <row r="425" spans="54:56" ht="15">
      <c r="BB425" s="1"/>
      <c r="BC425" t="s">
        <v>1137</v>
      </c>
      <c r="BD425" s="1"/>
    </row>
    <row r="426" spans="54:56" ht="15">
      <c r="BB426" s="1"/>
      <c r="BC426" t="s">
        <v>1138</v>
      </c>
      <c r="BD426" s="1"/>
    </row>
    <row r="427" spans="54:56" ht="15">
      <c r="BB427" s="1"/>
      <c r="BC427" t="s">
        <v>1139</v>
      </c>
      <c r="BD427" s="1"/>
    </row>
    <row r="428" spans="54:56" ht="15">
      <c r="BB428" s="1"/>
      <c r="BC428" t="s">
        <v>1140</v>
      </c>
      <c r="BD428" s="1"/>
    </row>
    <row r="429" spans="54:56" ht="15">
      <c r="BB429" s="1"/>
      <c r="BC429" t="s">
        <v>1141</v>
      </c>
      <c r="BD429" s="1"/>
    </row>
    <row r="430" spans="54:56" ht="15">
      <c r="BB430" s="1"/>
      <c r="BC430" t="s">
        <v>1142</v>
      </c>
      <c r="BD430" s="1"/>
    </row>
    <row r="431" spans="54:56" ht="15">
      <c r="BB431" s="1"/>
      <c r="BC431" t="s">
        <v>1143</v>
      </c>
      <c r="BD431" s="1"/>
    </row>
    <row r="432" spans="54:56" ht="15">
      <c r="BB432" s="1"/>
      <c r="BC432" t="s">
        <v>1144</v>
      </c>
      <c r="BD432" s="1"/>
    </row>
    <row r="433" spans="54:56" ht="15">
      <c r="BB433" s="1"/>
      <c r="BC433" t="s">
        <v>1145</v>
      </c>
      <c r="BD433" s="1"/>
    </row>
    <row r="434" spans="54:56" ht="15">
      <c r="BB434" s="1"/>
      <c r="BC434" t="s">
        <v>1146</v>
      </c>
      <c r="BD434" s="1"/>
    </row>
    <row r="435" spans="54:56" ht="15">
      <c r="BB435" s="1"/>
      <c r="BC435" t="s">
        <v>1147</v>
      </c>
      <c r="BD435" s="1"/>
    </row>
    <row r="436" spans="54:56" ht="15">
      <c r="BB436" s="1"/>
      <c r="BC436" t="s">
        <v>1148</v>
      </c>
      <c r="BD436" s="1"/>
    </row>
    <row r="437" spans="54:56" ht="15">
      <c r="BB437" s="1"/>
      <c r="BC437" t="s">
        <v>1149</v>
      </c>
      <c r="BD437" s="1"/>
    </row>
    <row r="438" spans="54:56" ht="15">
      <c r="BB438" s="1"/>
      <c r="BC438" t="s">
        <v>1150</v>
      </c>
      <c r="BD438" s="1"/>
    </row>
    <row r="439" spans="54:56" ht="15">
      <c r="BB439" s="1"/>
      <c r="BC439" t="s">
        <v>1151</v>
      </c>
      <c r="BD439" s="1"/>
    </row>
    <row r="440" spans="54:56" ht="15">
      <c r="BB440" s="1"/>
      <c r="BC440" t="s">
        <v>1152</v>
      </c>
      <c r="BD440" s="1"/>
    </row>
    <row r="441" spans="54:56" ht="15">
      <c r="BB441" s="1"/>
      <c r="BC441" t="s">
        <v>1153</v>
      </c>
      <c r="BD441" s="1"/>
    </row>
    <row r="442" spans="54:56" ht="15">
      <c r="BB442" s="1"/>
      <c r="BC442" t="s">
        <v>1154</v>
      </c>
      <c r="BD442" s="1"/>
    </row>
    <row r="443" spans="54:56" ht="15">
      <c r="BB443" s="1"/>
      <c r="BC443" t="s">
        <v>1155</v>
      </c>
      <c r="BD443" s="1"/>
    </row>
    <row r="444" spans="54:56" ht="15">
      <c r="BB444" s="1"/>
      <c r="BC444" t="s">
        <v>1156</v>
      </c>
      <c r="BD444" s="1"/>
    </row>
    <row r="445" spans="54:56" ht="15">
      <c r="BB445" s="1"/>
      <c r="BC445" t="s">
        <v>1157</v>
      </c>
      <c r="BD445" s="1"/>
    </row>
    <row r="446" spans="54:56" ht="15">
      <c r="BB446" s="1"/>
      <c r="BC446" t="s">
        <v>1158</v>
      </c>
      <c r="BD446" s="1"/>
    </row>
    <row r="447" spans="54:56" ht="15">
      <c r="BB447" s="1"/>
      <c r="BC447" t="s">
        <v>1159</v>
      </c>
      <c r="BD447" s="1"/>
    </row>
    <row r="448" spans="54:56" ht="15">
      <c r="BB448" s="1"/>
      <c r="BC448" t="s">
        <v>1160</v>
      </c>
      <c r="BD448" s="1"/>
    </row>
    <row r="449" spans="54:56" ht="15">
      <c r="BB449" s="1"/>
      <c r="BC449" t="s">
        <v>1161</v>
      </c>
      <c r="BD449" s="1"/>
    </row>
    <row r="450" spans="54:56" ht="15">
      <c r="BB450" s="1"/>
      <c r="BC450" t="s">
        <v>1162</v>
      </c>
      <c r="BD450" s="1"/>
    </row>
    <row r="451" spans="54:56" ht="15">
      <c r="BB451" s="1"/>
      <c r="BC451" t="s">
        <v>1163</v>
      </c>
      <c r="BD451" s="1"/>
    </row>
    <row r="452" spans="54:56" ht="15">
      <c r="BB452" s="1"/>
      <c r="BC452" t="s">
        <v>1164</v>
      </c>
      <c r="BD452" s="1"/>
    </row>
    <row r="453" spans="54:56" ht="15">
      <c r="BB453" s="1"/>
      <c r="BC453" t="s">
        <v>1165</v>
      </c>
      <c r="BD453" s="1"/>
    </row>
    <row r="454" spans="54:56" ht="15">
      <c r="BB454" s="1"/>
      <c r="BC454" t="s">
        <v>1166</v>
      </c>
      <c r="BD454" s="1"/>
    </row>
    <row r="455" spans="54:56" ht="15">
      <c r="BB455" s="1"/>
      <c r="BC455" t="s">
        <v>1167</v>
      </c>
      <c r="BD455" s="1"/>
    </row>
    <row r="456" spans="54:56" ht="15">
      <c r="BB456" s="1"/>
      <c r="BC456" t="s">
        <v>1168</v>
      </c>
      <c r="BD456" s="1"/>
    </row>
    <row r="457" spans="54:56" ht="15">
      <c r="BB457" s="1"/>
      <c r="BC457" t="s">
        <v>1169</v>
      </c>
      <c r="BD457" s="1"/>
    </row>
    <row r="458" spans="54:56" ht="15">
      <c r="BB458" s="1"/>
      <c r="BC458" t="s">
        <v>1170</v>
      </c>
      <c r="BD458" s="1"/>
    </row>
    <row r="459" spans="54:56" ht="15">
      <c r="BB459" s="1"/>
      <c r="BC459" t="s">
        <v>1171</v>
      </c>
      <c r="BD459" s="1"/>
    </row>
    <row r="460" spans="54:56" ht="15">
      <c r="BB460" s="1"/>
      <c r="BC460" t="s">
        <v>1172</v>
      </c>
      <c r="BD460" s="1"/>
    </row>
    <row r="461" spans="54:56" ht="15">
      <c r="BB461" s="1"/>
      <c r="BC461" t="s">
        <v>1173</v>
      </c>
      <c r="BD461" s="1"/>
    </row>
    <row r="462" spans="54:56" ht="15">
      <c r="BB462" s="1"/>
      <c r="BC462" t="s">
        <v>1174</v>
      </c>
      <c r="BD462" s="1"/>
    </row>
    <row r="463" spans="54:56" ht="15">
      <c r="BB463" s="1"/>
      <c r="BC463" t="s">
        <v>1175</v>
      </c>
      <c r="BD463" s="1"/>
    </row>
    <row r="464" spans="54:56" ht="15">
      <c r="BB464" s="1"/>
      <c r="BC464" t="s">
        <v>1176</v>
      </c>
      <c r="BD464" s="1"/>
    </row>
    <row r="465" spans="54:56" ht="15">
      <c r="BB465" s="1"/>
      <c r="BC465" t="s">
        <v>1177</v>
      </c>
      <c r="BD465" s="1"/>
    </row>
    <row r="466" spans="54:56" ht="15">
      <c r="BB466" s="1"/>
      <c r="BC466" t="s">
        <v>1178</v>
      </c>
      <c r="BD466" s="1"/>
    </row>
    <row r="467" spans="54:56" ht="15">
      <c r="BB467" s="1"/>
      <c r="BC467" t="s">
        <v>1179</v>
      </c>
      <c r="BD467" s="1"/>
    </row>
    <row r="468" spans="54:56" ht="15">
      <c r="BB468" s="1"/>
      <c r="BC468" t="s">
        <v>1180</v>
      </c>
      <c r="BD468" s="1"/>
    </row>
    <row r="469" spans="54:56" ht="15">
      <c r="BB469" s="1"/>
      <c r="BC469" t="s">
        <v>1181</v>
      </c>
      <c r="BD469" s="1"/>
    </row>
    <row r="470" spans="54:56" ht="15">
      <c r="BB470" s="1"/>
      <c r="BC470" t="s">
        <v>1182</v>
      </c>
      <c r="BD470" s="1"/>
    </row>
    <row r="471" spans="54:56" ht="15">
      <c r="BB471" s="1"/>
      <c r="BC471" t="s">
        <v>1183</v>
      </c>
      <c r="BD471" s="1"/>
    </row>
    <row r="472" spans="54:56" ht="15">
      <c r="BB472" s="1"/>
      <c r="BC472" t="s">
        <v>1184</v>
      </c>
      <c r="BD472" s="1"/>
    </row>
    <row r="473" spans="54:56" ht="15">
      <c r="BB473" s="1"/>
      <c r="BC473" t="s">
        <v>1185</v>
      </c>
      <c r="BD473" s="1"/>
    </row>
    <row r="474" spans="54:56" ht="15">
      <c r="BB474" s="1"/>
      <c r="BC474" t="s">
        <v>1186</v>
      </c>
      <c r="BD474" s="1"/>
    </row>
    <row r="475" spans="54:56" ht="15">
      <c r="BB475" s="1"/>
      <c r="BC475" t="s">
        <v>1187</v>
      </c>
      <c r="BD475" s="1"/>
    </row>
    <row r="476" spans="54:56" ht="15">
      <c r="BB476" s="1"/>
      <c r="BC476" t="s">
        <v>1188</v>
      </c>
      <c r="BD476" s="1"/>
    </row>
    <row r="477" spans="54:56" ht="15">
      <c r="BB477" s="1"/>
      <c r="BC477" t="s">
        <v>1189</v>
      </c>
      <c r="BD477" s="1"/>
    </row>
    <row r="478" spans="54:56" ht="15">
      <c r="BB478" s="1"/>
      <c r="BC478" t="s">
        <v>1190</v>
      </c>
      <c r="BD478" s="1"/>
    </row>
    <row r="479" spans="54:56" ht="15">
      <c r="BB479" s="1"/>
      <c r="BC479" t="s">
        <v>1191</v>
      </c>
      <c r="BD479" s="1"/>
    </row>
    <row r="480" spans="54:56" ht="15">
      <c r="BB480" s="1"/>
      <c r="BC480" t="s">
        <v>1192</v>
      </c>
      <c r="BD480" s="1"/>
    </row>
    <row r="481" spans="54:56" ht="15">
      <c r="BB481" s="1"/>
      <c r="BC481" t="s">
        <v>1193</v>
      </c>
      <c r="BD481" s="1"/>
    </row>
    <row r="482" spans="54:56" ht="15">
      <c r="BB482" s="1"/>
      <c r="BC482" t="s">
        <v>1194</v>
      </c>
      <c r="BD482" s="1"/>
    </row>
    <row r="483" spans="54:56" ht="15">
      <c r="BB483" s="1"/>
      <c r="BC483" t="s">
        <v>1195</v>
      </c>
      <c r="BD483" s="1"/>
    </row>
    <row r="484" spans="54:56" ht="15">
      <c r="BB484" s="1"/>
      <c r="BC484" t="s">
        <v>1196</v>
      </c>
      <c r="BD484" s="1"/>
    </row>
    <row r="485" spans="54:56" ht="15">
      <c r="BB485" s="1"/>
      <c r="BC485" t="s">
        <v>1197</v>
      </c>
      <c r="BD485" s="1"/>
    </row>
    <row r="486" spans="54:56" ht="15">
      <c r="BB486" s="1"/>
      <c r="BC486" t="s">
        <v>1198</v>
      </c>
      <c r="BD486" s="1"/>
    </row>
    <row r="487" spans="54:56" ht="15">
      <c r="BB487" s="1"/>
      <c r="BC487" t="s">
        <v>1199</v>
      </c>
      <c r="BD487" s="1"/>
    </row>
    <row r="488" spans="54:56" ht="15">
      <c r="BB488" s="1"/>
      <c r="BC488" t="s">
        <v>1200</v>
      </c>
      <c r="BD488" s="1"/>
    </row>
    <row r="489" spans="54:56" ht="15">
      <c r="BB489" s="1"/>
      <c r="BC489" t="s">
        <v>1201</v>
      </c>
      <c r="BD489" s="1"/>
    </row>
    <row r="490" spans="54:56" ht="15">
      <c r="BB490" s="1"/>
      <c r="BC490" t="s">
        <v>1202</v>
      </c>
      <c r="BD490" s="1"/>
    </row>
    <row r="491" spans="54:56" ht="15">
      <c r="BB491" s="1"/>
      <c r="BC491" t="s">
        <v>1203</v>
      </c>
      <c r="BD491" s="1"/>
    </row>
    <row r="492" spans="54:56" ht="15">
      <c r="BB492" s="1"/>
      <c r="BC492" t="s">
        <v>1204</v>
      </c>
      <c r="BD492" s="1"/>
    </row>
    <row r="493" spans="54:56" ht="15">
      <c r="BB493" s="1"/>
      <c r="BC493" t="s">
        <v>1205</v>
      </c>
      <c r="BD493" s="1"/>
    </row>
    <row r="494" spans="54:56" ht="15">
      <c r="BB494" s="1"/>
      <c r="BC494" t="s">
        <v>1206</v>
      </c>
      <c r="BD494" s="1"/>
    </row>
    <row r="495" spans="54:56" ht="15">
      <c r="BB495" s="1"/>
      <c r="BC495" t="s">
        <v>1207</v>
      </c>
      <c r="BD495" s="1"/>
    </row>
    <row r="496" spans="54:56" ht="15">
      <c r="BB496" s="1"/>
      <c r="BC496" t="s">
        <v>1208</v>
      </c>
      <c r="BD496" s="1"/>
    </row>
    <row r="497" spans="54:56" ht="15">
      <c r="BB497" s="1"/>
      <c r="BC497" t="s">
        <v>1209</v>
      </c>
      <c r="BD497" s="1"/>
    </row>
    <row r="498" spans="54:56" ht="15">
      <c r="BB498" s="1"/>
      <c r="BC498" t="s">
        <v>1210</v>
      </c>
      <c r="BD498" s="1"/>
    </row>
    <row r="499" spans="54:56" ht="15">
      <c r="BB499" s="1"/>
      <c r="BC499" t="s">
        <v>1211</v>
      </c>
      <c r="BD499" s="1"/>
    </row>
    <row r="500" spans="54:56" ht="15">
      <c r="BB500" s="1"/>
      <c r="BC500" t="s">
        <v>1212</v>
      </c>
      <c r="BD500" s="1"/>
    </row>
    <row r="501" spans="54:56" ht="15">
      <c r="BB501" s="1"/>
      <c r="BC501" t="s">
        <v>1213</v>
      </c>
      <c r="BD501" s="1"/>
    </row>
    <row r="502" spans="54:56" ht="15">
      <c r="BB502" s="1"/>
      <c r="BC502" t="s">
        <v>1214</v>
      </c>
      <c r="BD502" s="1"/>
    </row>
    <row r="503" spans="54:56" ht="15">
      <c r="BB503" s="1"/>
      <c r="BC503" t="s">
        <v>1215</v>
      </c>
      <c r="BD503" s="1"/>
    </row>
    <row r="504" spans="54:56" ht="15">
      <c r="BB504" s="1"/>
      <c r="BC504" t="s">
        <v>1534</v>
      </c>
      <c r="BD504" s="1"/>
    </row>
    <row r="505" spans="54:56" ht="15">
      <c r="BB505" s="1"/>
      <c r="BC505" t="s">
        <v>1535</v>
      </c>
      <c r="BD505" s="1"/>
    </row>
    <row r="506" spans="54:56" ht="15">
      <c r="BB506" s="1"/>
      <c r="BC506" t="s">
        <v>1536</v>
      </c>
      <c r="BD506" s="1"/>
    </row>
    <row r="507" spans="54:56" ht="15">
      <c r="BB507" s="1"/>
      <c r="BC507" t="s">
        <v>1537</v>
      </c>
      <c r="BD507" s="1"/>
    </row>
    <row r="508" spans="54:56" ht="15">
      <c r="BB508" s="1"/>
      <c r="BC508" t="s">
        <v>1538</v>
      </c>
      <c r="BD508" s="1"/>
    </row>
    <row r="509" spans="54:56" ht="15">
      <c r="BB509" s="1"/>
      <c r="BC509" t="s">
        <v>1539</v>
      </c>
      <c r="BD509" s="1"/>
    </row>
    <row r="510" spans="54:56" ht="15">
      <c r="BB510" s="1"/>
      <c r="BC510" t="s">
        <v>1540</v>
      </c>
      <c r="BD510" s="1"/>
    </row>
    <row r="511" spans="54:56" ht="15">
      <c r="BB511" s="1"/>
      <c r="BC511" t="s">
        <v>1541</v>
      </c>
      <c r="BD511" s="1"/>
    </row>
    <row r="512" spans="54:56" ht="15">
      <c r="BB512" s="1"/>
      <c r="BC512" t="s">
        <v>1542</v>
      </c>
      <c r="BD512" s="1"/>
    </row>
    <row r="513" spans="54:56" ht="15">
      <c r="BB513" s="1"/>
      <c r="BC513" t="s">
        <v>1543</v>
      </c>
      <c r="BD513" s="1"/>
    </row>
    <row r="514" spans="54:56" ht="15">
      <c r="BB514" s="1"/>
      <c r="BC514" t="s">
        <v>1544</v>
      </c>
      <c r="BD514" s="1"/>
    </row>
    <row r="515" spans="54:56" ht="15">
      <c r="BB515" s="1"/>
      <c r="BC515" t="s">
        <v>1545</v>
      </c>
      <c r="BD515" s="1"/>
    </row>
    <row r="516" spans="54:56" ht="15">
      <c r="BB516" s="1"/>
      <c r="BC516" t="s">
        <v>1546</v>
      </c>
      <c r="BD516" s="1"/>
    </row>
    <row r="517" spans="54:56" ht="15">
      <c r="BB517" s="1"/>
      <c r="BC517" t="s">
        <v>1547</v>
      </c>
      <c r="BD517" s="1"/>
    </row>
    <row r="518" spans="54:56" ht="15">
      <c r="BB518" s="1"/>
      <c r="BC518" t="s">
        <v>1548</v>
      </c>
      <c r="BD518" s="1"/>
    </row>
    <row r="519" spans="54:56" ht="15">
      <c r="BB519" s="1"/>
      <c r="BC519" t="s">
        <v>1549</v>
      </c>
      <c r="BD519" s="1"/>
    </row>
    <row r="520" spans="54:56" ht="15">
      <c r="BB520" s="1"/>
      <c r="BC520" t="s">
        <v>1550</v>
      </c>
      <c r="BD520" s="1"/>
    </row>
    <row r="521" spans="54:56" ht="15">
      <c r="BB521" s="1"/>
      <c r="BC521" t="s">
        <v>1551</v>
      </c>
      <c r="BD521" s="1"/>
    </row>
    <row r="522" spans="54:56" ht="15">
      <c r="BB522" s="1"/>
      <c r="BC522" t="s">
        <v>1552</v>
      </c>
      <c r="BD522" s="1"/>
    </row>
    <row r="523" spans="54:56" ht="15">
      <c r="BB523" s="1"/>
      <c r="BC523" t="s">
        <v>1553</v>
      </c>
      <c r="BD523" s="1"/>
    </row>
    <row r="524" spans="54:56" ht="15">
      <c r="BB524" s="1"/>
      <c r="BC524" t="s">
        <v>1554</v>
      </c>
      <c r="BD524" s="1"/>
    </row>
    <row r="525" spans="54:56" ht="15">
      <c r="BB525" s="1"/>
      <c r="BC525" t="s">
        <v>1555</v>
      </c>
      <c r="BD525" s="1"/>
    </row>
    <row r="526" spans="54:56" ht="15">
      <c r="BB526" s="1"/>
      <c r="BC526" t="s">
        <v>1556</v>
      </c>
      <c r="BD526" s="1"/>
    </row>
    <row r="527" spans="54:56" ht="15">
      <c r="BB527" s="1"/>
      <c r="BC527" t="s">
        <v>1557</v>
      </c>
      <c r="BD527" s="1"/>
    </row>
    <row r="528" spans="54:56" ht="15">
      <c r="BB528" s="1"/>
      <c r="BC528" t="s">
        <v>1558</v>
      </c>
      <c r="BD528" s="1"/>
    </row>
    <row r="529" spans="54:56" ht="15">
      <c r="BB529" s="1"/>
      <c r="BC529" t="s">
        <v>1559</v>
      </c>
      <c r="BD529" s="1"/>
    </row>
    <row r="530" spans="54:56" ht="15">
      <c r="BB530" s="1"/>
      <c r="BC530" t="s">
        <v>1560</v>
      </c>
      <c r="BD530" s="1"/>
    </row>
    <row r="531" spans="54:56" ht="15">
      <c r="BB531" s="1"/>
      <c r="BC531" t="s">
        <v>1561</v>
      </c>
      <c r="BD531" s="1"/>
    </row>
    <row r="532" spans="54:56" ht="15">
      <c r="BB532" s="1"/>
      <c r="BC532" t="s">
        <v>1562</v>
      </c>
      <c r="BD532" s="1"/>
    </row>
    <row r="533" spans="54:56" ht="15">
      <c r="BB533" s="1"/>
      <c r="BC533" t="s">
        <v>1563</v>
      </c>
      <c r="BD533" s="1"/>
    </row>
    <row r="534" spans="54:56" ht="15">
      <c r="BB534" s="1"/>
      <c r="BC534" t="s">
        <v>1564</v>
      </c>
      <c r="BD534" s="1"/>
    </row>
    <row r="535" spans="54:56" ht="15">
      <c r="BB535" s="1"/>
      <c r="BC535" t="s">
        <v>1565</v>
      </c>
      <c r="BD535" s="1"/>
    </row>
    <row r="536" spans="54:56" ht="15">
      <c r="BB536" s="1"/>
      <c r="BC536" t="s">
        <v>1566</v>
      </c>
      <c r="BD536" s="1"/>
    </row>
    <row r="537" spans="54:56" ht="15">
      <c r="BB537" s="1"/>
      <c r="BC537" t="s">
        <v>1567</v>
      </c>
      <c r="BD537" s="1"/>
    </row>
    <row r="538" spans="54:56" ht="15">
      <c r="BB538" s="1"/>
      <c r="BC538" t="s">
        <v>1568</v>
      </c>
      <c r="BD538" s="1"/>
    </row>
    <row r="539" spans="54:56" ht="15">
      <c r="BB539" s="1"/>
      <c r="BC539" t="s">
        <v>1569</v>
      </c>
      <c r="BD539" s="1"/>
    </row>
    <row r="540" spans="54:56" ht="15">
      <c r="BB540" s="1"/>
      <c r="BC540" t="s">
        <v>1570</v>
      </c>
      <c r="BD540" s="1"/>
    </row>
    <row r="541" spans="54:56" ht="15">
      <c r="BB541" s="1"/>
      <c r="BC541" t="s">
        <v>1571</v>
      </c>
      <c r="BD541" s="1"/>
    </row>
    <row r="542" spans="54:56" ht="15">
      <c r="BB542" s="1"/>
      <c r="BC542" t="s">
        <v>1572</v>
      </c>
      <c r="BD542" s="1"/>
    </row>
    <row r="543" spans="54:56" ht="15">
      <c r="BB543" s="1"/>
      <c r="BC543" t="s">
        <v>1573</v>
      </c>
      <c r="BD543" s="1"/>
    </row>
    <row r="544" spans="54:56" ht="15">
      <c r="BB544" s="1"/>
      <c r="BC544" t="s">
        <v>1574</v>
      </c>
      <c r="BD544" s="1"/>
    </row>
    <row r="545" spans="54:56" ht="15">
      <c r="BB545" s="1"/>
      <c r="BC545" t="s">
        <v>1575</v>
      </c>
      <c r="BD545" s="1"/>
    </row>
    <row r="546" spans="54:56" ht="15">
      <c r="BB546" s="1"/>
      <c r="BC546" t="s">
        <v>1576</v>
      </c>
      <c r="BD546" s="1"/>
    </row>
    <row r="547" spans="54:56" ht="15">
      <c r="BB547" s="1"/>
      <c r="BC547" t="s">
        <v>1577</v>
      </c>
      <c r="BD547" s="1"/>
    </row>
    <row r="548" spans="54:56" ht="15">
      <c r="BB548" s="1"/>
      <c r="BC548" t="s">
        <v>1578</v>
      </c>
      <c r="BD548" s="1"/>
    </row>
    <row r="549" spans="54:56" ht="15">
      <c r="BB549" s="1"/>
      <c r="BC549" t="s">
        <v>1579</v>
      </c>
      <c r="BD549" s="1"/>
    </row>
    <row r="550" spans="54:56" ht="15">
      <c r="BB550" s="1"/>
      <c r="BC550" t="s">
        <v>1580</v>
      </c>
      <c r="BD550" s="1"/>
    </row>
    <row r="551" spans="54:56" ht="15">
      <c r="BB551" s="1"/>
      <c r="BC551" t="s">
        <v>1581</v>
      </c>
      <c r="BD551" s="1"/>
    </row>
    <row r="552" spans="54:56" ht="15">
      <c r="BB552" s="1"/>
      <c r="BC552" t="s">
        <v>1582</v>
      </c>
      <c r="BD552" s="1"/>
    </row>
    <row r="553" spans="54:56" ht="15">
      <c r="BB553" s="1"/>
      <c r="BC553" t="s">
        <v>1583</v>
      </c>
      <c r="BD553" s="1"/>
    </row>
    <row r="554" spans="54:56" ht="15">
      <c r="BB554" s="1"/>
      <c r="BC554" t="s">
        <v>1584</v>
      </c>
      <c r="BD554" s="1"/>
    </row>
    <row r="555" spans="54:56" ht="15">
      <c r="BB555" s="1"/>
      <c r="BC555" t="s">
        <v>1585</v>
      </c>
      <c r="BD555" s="1"/>
    </row>
    <row r="556" spans="54:56" ht="15">
      <c r="BB556" s="1"/>
      <c r="BC556" t="s">
        <v>1586</v>
      </c>
      <c r="BD556" s="1"/>
    </row>
    <row r="557" spans="54:56" ht="15">
      <c r="BB557" s="1"/>
      <c r="BC557" t="s">
        <v>1587</v>
      </c>
      <c r="BD557" s="1"/>
    </row>
    <row r="558" spans="54:56" ht="15">
      <c r="BB558" s="1"/>
      <c r="BC558" t="s">
        <v>1588</v>
      </c>
      <c r="BD558" s="1"/>
    </row>
    <row r="559" spans="54:56" ht="15">
      <c r="BB559" s="1"/>
      <c r="BC559" t="s">
        <v>1589</v>
      </c>
      <c r="BD559" s="1"/>
    </row>
    <row r="560" spans="54:56" ht="15">
      <c r="BB560" s="1"/>
      <c r="BC560" t="s">
        <v>1590</v>
      </c>
      <c r="BD560" s="1"/>
    </row>
    <row r="561" spans="54:56" ht="15">
      <c r="BB561" s="1"/>
      <c r="BC561" t="s">
        <v>1591</v>
      </c>
      <c r="BD561" s="1"/>
    </row>
    <row r="562" spans="54:56" ht="15">
      <c r="BB562" s="1"/>
      <c r="BC562" t="s">
        <v>1592</v>
      </c>
      <c r="BD562" s="1"/>
    </row>
    <row r="563" spans="54:56" ht="15">
      <c r="BB563" s="1"/>
      <c r="BC563" t="s">
        <v>1593</v>
      </c>
      <c r="BD563" s="1"/>
    </row>
    <row r="564" spans="54:56" ht="15">
      <c r="BB564" s="1"/>
      <c r="BC564" t="s">
        <v>1594</v>
      </c>
      <c r="BD564" s="1"/>
    </row>
    <row r="565" spans="54:56" ht="15">
      <c r="BB565" s="1"/>
      <c r="BC565" t="s">
        <v>1595</v>
      </c>
      <c r="BD565" s="1"/>
    </row>
    <row r="566" spans="54:56" ht="15">
      <c r="BB566" s="1"/>
      <c r="BC566" t="s">
        <v>1596</v>
      </c>
      <c r="BD566" s="1"/>
    </row>
    <row r="567" spans="54:56" ht="15">
      <c r="BB567" s="1"/>
      <c r="BC567" t="s">
        <v>1597</v>
      </c>
      <c r="BD567" s="1"/>
    </row>
    <row r="568" spans="54:56" ht="15">
      <c r="BB568" s="1"/>
      <c r="BC568" t="s">
        <v>1598</v>
      </c>
      <c r="BD568" s="1"/>
    </row>
    <row r="569" spans="54:56" ht="15">
      <c r="BB569" s="1"/>
      <c r="BC569" t="s">
        <v>1599</v>
      </c>
      <c r="BD569" s="1"/>
    </row>
    <row r="570" spans="54:56" ht="15">
      <c r="BB570" s="1"/>
      <c r="BC570" t="s">
        <v>1600</v>
      </c>
      <c r="BD570" s="1"/>
    </row>
    <row r="571" spans="54:56" ht="15">
      <c r="BB571" s="1"/>
      <c r="BC571" t="s">
        <v>1601</v>
      </c>
      <c r="BD571" s="1"/>
    </row>
    <row r="572" spans="54:56" ht="15">
      <c r="BB572" s="1"/>
      <c r="BC572" t="s">
        <v>1602</v>
      </c>
      <c r="BD572" s="1"/>
    </row>
    <row r="573" spans="54:56" ht="15">
      <c r="BB573" s="1"/>
      <c r="BC573" t="s">
        <v>1603</v>
      </c>
      <c r="BD573" s="1"/>
    </row>
    <row r="574" spans="54:56" ht="15">
      <c r="BB574" s="1"/>
      <c r="BC574" t="s">
        <v>1604</v>
      </c>
      <c r="BD574" s="1"/>
    </row>
    <row r="575" spans="54:56" ht="15">
      <c r="BB575" s="1"/>
      <c r="BC575" t="s">
        <v>1605</v>
      </c>
      <c r="BD575" s="1"/>
    </row>
    <row r="576" spans="54:56" ht="15">
      <c r="BB576" s="1"/>
      <c r="BC576" t="s">
        <v>1606</v>
      </c>
      <c r="BD576" s="1"/>
    </row>
    <row r="577" spans="54:56" ht="15">
      <c r="BB577" s="1"/>
      <c r="BC577" t="s">
        <v>1607</v>
      </c>
      <c r="BD577" s="1"/>
    </row>
    <row r="578" spans="54:56" ht="15">
      <c r="BB578" s="1"/>
      <c r="BC578" t="s">
        <v>1608</v>
      </c>
      <c r="BD578" s="1"/>
    </row>
    <row r="579" spans="54:56" ht="15">
      <c r="BB579" s="1"/>
      <c r="BC579" t="s">
        <v>1609</v>
      </c>
      <c r="BD579" s="1"/>
    </row>
    <row r="580" spans="54:56" ht="15">
      <c r="BB580" s="1"/>
      <c r="BC580" t="s">
        <v>1610</v>
      </c>
      <c r="BD580" s="1"/>
    </row>
    <row r="581" spans="54:56" ht="15">
      <c r="BB581" s="1"/>
      <c r="BC581" t="s">
        <v>1611</v>
      </c>
      <c r="BD581" s="1"/>
    </row>
    <row r="582" spans="54:56" ht="15">
      <c r="BB582" s="1"/>
      <c r="BC582" t="s">
        <v>1612</v>
      </c>
      <c r="BD582" s="1"/>
    </row>
    <row r="583" spans="54:56" ht="15">
      <c r="BB583" s="1"/>
      <c r="BC583" t="s">
        <v>1613</v>
      </c>
      <c r="BD583" s="1"/>
    </row>
    <row r="584" spans="54:56" ht="15">
      <c r="BB584" s="1"/>
      <c r="BC584" t="s">
        <v>1614</v>
      </c>
      <c r="BD584" s="1"/>
    </row>
    <row r="585" spans="54:56" ht="15">
      <c r="BB585" s="1"/>
      <c r="BC585" t="s">
        <v>1615</v>
      </c>
      <c r="BD585" s="1"/>
    </row>
    <row r="586" spans="54:56" ht="15">
      <c r="BB586" s="1"/>
      <c r="BC586" t="s">
        <v>1616</v>
      </c>
      <c r="BD586" s="1"/>
    </row>
    <row r="587" spans="54:56" ht="15">
      <c r="BB587" s="1"/>
      <c r="BC587" t="s">
        <v>1617</v>
      </c>
      <c r="BD587" s="1"/>
    </row>
    <row r="588" spans="54:56" ht="15">
      <c r="BB588" s="1"/>
      <c r="BC588" t="s">
        <v>1618</v>
      </c>
      <c r="BD588" s="1"/>
    </row>
    <row r="589" spans="54:56" ht="15">
      <c r="BB589" s="1"/>
      <c r="BC589" t="s">
        <v>1619</v>
      </c>
      <c r="BD589" s="1"/>
    </row>
    <row r="590" spans="54:56" ht="15">
      <c r="BB590" s="1"/>
      <c r="BC590" t="s">
        <v>1620</v>
      </c>
      <c r="BD590" s="1"/>
    </row>
    <row r="591" spans="54:56" ht="15">
      <c r="BB591" s="1"/>
      <c r="BC591" t="s">
        <v>1621</v>
      </c>
      <c r="BD591" s="1"/>
    </row>
    <row r="592" spans="54:56" ht="15">
      <c r="BB592" s="1"/>
      <c r="BC592" t="s">
        <v>1622</v>
      </c>
      <c r="BD592" s="1"/>
    </row>
    <row r="593" spans="54:56" ht="15">
      <c r="BB593" s="1"/>
      <c r="BC593" t="s">
        <v>1623</v>
      </c>
      <c r="BD593" s="1"/>
    </row>
    <row r="594" spans="54:56" ht="15">
      <c r="BB594" s="1"/>
      <c r="BC594" t="s">
        <v>1624</v>
      </c>
      <c r="BD594" s="1"/>
    </row>
    <row r="595" spans="54:56" ht="15">
      <c r="BB595" s="1"/>
      <c r="BC595" t="s">
        <v>1625</v>
      </c>
      <c r="BD595" s="1"/>
    </row>
    <row r="596" spans="54:56" ht="15">
      <c r="BB596" s="1"/>
      <c r="BC596" t="s">
        <v>1626</v>
      </c>
      <c r="BD596" s="1"/>
    </row>
    <row r="597" spans="54:56" ht="15">
      <c r="BB597" s="1"/>
      <c r="BC597" t="s">
        <v>1627</v>
      </c>
      <c r="BD597" s="1"/>
    </row>
    <row r="598" spans="54:56" ht="15">
      <c r="BB598" s="1"/>
      <c r="BC598" t="s">
        <v>1628</v>
      </c>
      <c r="BD598" s="1"/>
    </row>
    <row r="599" spans="54:56" ht="15">
      <c r="BB599" s="1"/>
      <c r="BC599" t="s">
        <v>1629</v>
      </c>
      <c r="BD599" s="1"/>
    </row>
    <row r="600" spans="54:56" ht="15">
      <c r="BB600" s="1"/>
      <c r="BC600" t="s">
        <v>1630</v>
      </c>
      <c r="BD600" s="1"/>
    </row>
    <row r="601" spans="54:56" ht="15">
      <c r="BB601" s="1"/>
      <c r="BC601" t="s">
        <v>1631</v>
      </c>
      <c r="BD601" s="1"/>
    </row>
    <row r="602" spans="54:56" ht="15">
      <c r="BB602" s="1"/>
      <c r="BC602" t="s">
        <v>1632</v>
      </c>
      <c r="BD602" s="1"/>
    </row>
    <row r="603" spans="54:56" ht="15">
      <c r="BB603" s="1"/>
      <c r="BC603" t="s">
        <v>1633</v>
      </c>
      <c r="BD603" s="1"/>
    </row>
    <row r="604" spans="54:56" ht="15">
      <c r="BB604" s="1"/>
      <c r="BC604" t="s">
        <v>1634</v>
      </c>
      <c r="BD604" s="1"/>
    </row>
    <row r="605" spans="54:56" ht="15">
      <c r="BB605" s="1"/>
      <c r="BC605" t="s">
        <v>1635</v>
      </c>
      <c r="BD605" s="1"/>
    </row>
    <row r="606" spans="54:56" ht="15">
      <c r="BB606" s="1"/>
      <c r="BC606" t="s">
        <v>1636</v>
      </c>
      <c r="BD606" s="1"/>
    </row>
    <row r="607" spans="54:56" ht="15">
      <c r="BB607" s="1"/>
      <c r="BC607" t="s">
        <v>1637</v>
      </c>
      <c r="BD607" s="1"/>
    </row>
    <row r="608" spans="54:56" ht="15">
      <c r="BB608" s="1"/>
      <c r="BC608" t="s">
        <v>1638</v>
      </c>
      <c r="BD608" s="1"/>
    </row>
    <row r="609" spans="54:56" ht="15">
      <c r="BB609" s="1"/>
      <c r="BC609" t="s">
        <v>1639</v>
      </c>
      <c r="BD609" s="1"/>
    </row>
    <row r="610" spans="54:56" ht="15">
      <c r="BB610" s="1"/>
      <c r="BC610" t="s">
        <v>1640</v>
      </c>
      <c r="BD610" s="1"/>
    </row>
    <row r="611" spans="54:56" ht="15">
      <c r="BB611" s="1"/>
      <c r="BC611" t="s">
        <v>1641</v>
      </c>
      <c r="BD611" s="1"/>
    </row>
    <row r="612" spans="54:56" ht="15">
      <c r="BB612" s="1"/>
      <c r="BC612" t="s">
        <v>1642</v>
      </c>
      <c r="BD612" s="1"/>
    </row>
    <row r="613" spans="54:56" ht="15">
      <c r="BB613" s="1"/>
      <c r="BC613" t="s">
        <v>1643</v>
      </c>
      <c r="BD613" s="1"/>
    </row>
    <row r="614" spans="54:56" ht="15">
      <c r="BB614" s="1"/>
      <c r="BC614" t="s">
        <v>1644</v>
      </c>
      <c r="BD614" s="1"/>
    </row>
    <row r="615" spans="54:56" ht="15">
      <c r="BB615" s="1"/>
      <c r="BC615" t="s">
        <v>1645</v>
      </c>
      <c r="BD615" s="1"/>
    </row>
    <row r="616" spans="54:56" ht="15">
      <c r="BB616" s="1"/>
      <c r="BC616" t="s">
        <v>1646</v>
      </c>
      <c r="BD616" s="1"/>
    </row>
    <row r="617" spans="54:56" ht="15">
      <c r="BB617" s="1"/>
      <c r="BC617" t="s">
        <v>1647</v>
      </c>
      <c r="BD617" s="1"/>
    </row>
    <row r="618" spans="54:56" ht="15">
      <c r="BB618" s="1"/>
      <c r="BC618" t="s">
        <v>1648</v>
      </c>
      <c r="BD618" s="1"/>
    </row>
    <row r="619" spans="54:56" ht="15">
      <c r="BB619" s="1"/>
      <c r="BC619" t="s">
        <v>1649</v>
      </c>
      <c r="BD619" s="1"/>
    </row>
    <row r="620" spans="54:56" ht="15">
      <c r="BB620" s="1"/>
      <c r="BC620" t="s">
        <v>1650</v>
      </c>
      <c r="BD620" s="1"/>
    </row>
    <row r="621" spans="54:56" ht="15">
      <c r="BB621" s="1"/>
      <c r="BC621" t="s">
        <v>1651</v>
      </c>
      <c r="BD621" s="1"/>
    </row>
    <row r="622" spans="54:56" ht="15">
      <c r="BB622" s="1"/>
      <c r="BC622" t="s">
        <v>1652</v>
      </c>
      <c r="BD622" s="1"/>
    </row>
    <row r="623" spans="54:56" ht="15">
      <c r="BB623" s="1"/>
      <c r="BC623" t="s">
        <v>1653</v>
      </c>
      <c r="BD623" s="1"/>
    </row>
    <row r="624" spans="54:56" ht="15">
      <c r="BB624" s="1"/>
      <c r="BC624" t="s">
        <v>1654</v>
      </c>
      <c r="BD624" s="1"/>
    </row>
    <row r="625" spans="54:56" ht="15">
      <c r="BB625" s="1"/>
      <c r="BC625" t="s">
        <v>1655</v>
      </c>
      <c r="BD625" s="1"/>
    </row>
    <row r="626" spans="54:56" ht="15">
      <c r="BB626" s="1"/>
      <c r="BC626" t="s">
        <v>1656</v>
      </c>
      <c r="BD626" s="1"/>
    </row>
    <row r="627" spans="54:56" ht="15">
      <c r="BB627" s="1"/>
      <c r="BC627" t="s">
        <v>1657</v>
      </c>
      <c r="BD627" s="1"/>
    </row>
    <row r="628" spans="54:56" ht="15">
      <c r="BB628" s="1"/>
      <c r="BC628" t="s">
        <v>1658</v>
      </c>
      <c r="BD628" s="1"/>
    </row>
    <row r="629" spans="54:56" ht="15">
      <c r="BB629" s="1"/>
      <c r="BC629" t="s">
        <v>1659</v>
      </c>
      <c r="BD629" s="1"/>
    </row>
    <row r="630" spans="54:56" ht="15">
      <c r="BB630" s="1"/>
      <c r="BC630" t="s">
        <v>1660</v>
      </c>
      <c r="BD630" s="1"/>
    </row>
    <row r="631" spans="54:56" ht="15">
      <c r="BB631" s="1"/>
      <c r="BC631" t="s">
        <v>1661</v>
      </c>
      <c r="BD631" s="1"/>
    </row>
    <row r="632" spans="54:56" ht="15">
      <c r="BB632" s="1"/>
      <c r="BC632" t="s">
        <v>1662</v>
      </c>
      <c r="BD632" s="1"/>
    </row>
    <row r="633" spans="54:56" ht="15">
      <c r="BB633" s="1"/>
      <c r="BC633" t="s">
        <v>1663</v>
      </c>
      <c r="BD633" s="1"/>
    </row>
    <row r="634" spans="54:56" ht="15">
      <c r="BB634" s="1"/>
      <c r="BC634" t="s">
        <v>1664</v>
      </c>
      <c r="BD634" s="1"/>
    </row>
    <row r="635" spans="54:56" ht="15">
      <c r="BB635" s="1"/>
      <c r="BC635" t="s">
        <v>1665</v>
      </c>
      <c r="BD635" s="1"/>
    </row>
    <row r="636" spans="54:56" ht="15">
      <c r="BB636" s="1"/>
      <c r="BC636" t="s">
        <v>1666</v>
      </c>
      <c r="BD636" s="1"/>
    </row>
    <row r="637" spans="54:56" ht="15">
      <c r="BB637" s="1"/>
      <c r="BC637" t="s">
        <v>1667</v>
      </c>
      <c r="BD637" s="1"/>
    </row>
    <row r="638" spans="54:56" ht="15">
      <c r="BB638" s="1"/>
      <c r="BC638" t="s">
        <v>1668</v>
      </c>
      <c r="BD638" s="1"/>
    </row>
    <row r="639" spans="54:56" ht="15">
      <c r="BB639" s="1"/>
      <c r="BC639" t="s">
        <v>1669</v>
      </c>
      <c r="BD639" s="1"/>
    </row>
    <row r="640" spans="54:56" ht="15">
      <c r="BB640" s="1"/>
      <c r="BC640" t="s">
        <v>1670</v>
      </c>
      <c r="BD640" s="1"/>
    </row>
    <row r="641" spans="54:56" ht="15">
      <c r="BB641" s="1"/>
      <c r="BC641" t="s">
        <v>1671</v>
      </c>
      <c r="BD641" s="1"/>
    </row>
    <row r="642" spans="54:56" ht="15">
      <c r="BB642" s="1"/>
      <c r="BC642" t="s">
        <v>1672</v>
      </c>
      <c r="BD642" s="1"/>
    </row>
    <row r="643" spans="54:56" ht="15">
      <c r="BB643" s="1"/>
      <c r="BC643" t="s">
        <v>1673</v>
      </c>
      <c r="BD643" s="1"/>
    </row>
    <row r="644" spans="54:56" ht="15">
      <c r="BB644" s="1"/>
      <c r="BC644" t="s">
        <v>1674</v>
      </c>
      <c r="BD644" s="1"/>
    </row>
    <row r="645" spans="54:56" ht="15">
      <c r="BB645" s="1"/>
      <c r="BC645" t="s">
        <v>1675</v>
      </c>
      <c r="BD645" s="1"/>
    </row>
    <row r="646" spans="54:56" ht="15">
      <c r="BB646" s="1"/>
      <c r="BC646" t="s">
        <v>1676</v>
      </c>
      <c r="BD646" s="1"/>
    </row>
    <row r="647" spans="54:56" ht="15">
      <c r="BB647" s="1"/>
      <c r="BC647" t="s">
        <v>1677</v>
      </c>
      <c r="BD647" s="1"/>
    </row>
    <row r="648" spans="54:56" ht="15">
      <c r="BB648" s="1"/>
      <c r="BC648" t="s">
        <v>1678</v>
      </c>
      <c r="BD648" s="1"/>
    </row>
    <row r="649" spans="54:56" ht="15">
      <c r="BB649" s="1"/>
      <c r="BC649" t="s">
        <v>1679</v>
      </c>
      <c r="BD649" s="1"/>
    </row>
    <row r="650" spans="54:56" ht="15">
      <c r="BB650" s="1"/>
      <c r="BC650" t="s">
        <v>1680</v>
      </c>
      <c r="BD650" s="1"/>
    </row>
    <row r="651" spans="54:56" ht="15">
      <c r="BB651" s="1"/>
      <c r="BC651" t="s">
        <v>1681</v>
      </c>
      <c r="BD651" s="1"/>
    </row>
    <row r="652" spans="54:56" ht="15">
      <c r="BB652" s="1"/>
      <c r="BC652" t="s">
        <v>1682</v>
      </c>
      <c r="BD652" s="1"/>
    </row>
    <row r="653" spans="54:56" ht="15">
      <c r="BB653" s="1"/>
      <c r="BC653" t="s">
        <v>1683</v>
      </c>
      <c r="BD653" s="1"/>
    </row>
    <row r="654" spans="54:56" ht="15">
      <c r="BB654" s="1"/>
      <c r="BC654" t="s">
        <v>1684</v>
      </c>
      <c r="BD654" s="1"/>
    </row>
    <row r="655" spans="54:56" ht="15">
      <c r="BB655" s="1"/>
      <c r="BC655" t="s">
        <v>1685</v>
      </c>
      <c r="BD655" s="1"/>
    </row>
    <row r="656" spans="54:56" ht="15">
      <c r="BB656" s="1"/>
      <c r="BC656" t="s">
        <v>1686</v>
      </c>
      <c r="BD656" s="1"/>
    </row>
    <row r="657" spans="54:56" ht="15">
      <c r="BB657" s="1"/>
      <c r="BC657" t="s">
        <v>1687</v>
      </c>
      <c r="BD657" s="1"/>
    </row>
    <row r="658" spans="54:56" ht="15">
      <c r="BB658" s="1"/>
      <c r="BC658" t="s">
        <v>1688</v>
      </c>
      <c r="BD658" s="1"/>
    </row>
    <row r="659" spans="54:56" ht="15">
      <c r="BB659" s="1"/>
      <c r="BC659" t="s">
        <v>1689</v>
      </c>
      <c r="BD659" s="1"/>
    </row>
    <row r="660" spans="54:56" ht="15">
      <c r="BB660" s="1"/>
      <c r="BC660" t="s">
        <v>1690</v>
      </c>
      <c r="BD660" s="1"/>
    </row>
    <row r="661" spans="54:56" ht="15">
      <c r="BB661" s="1"/>
      <c r="BC661" t="s">
        <v>1691</v>
      </c>
      <c r="BD661" s="1"/>
    </row>
    <row r="662" spans="54:56" ht="15">
      <c r="BB662" s="1"/>
      <c r="BC662" t="s">
        <v>1692</v>
      </c>
      <c r="BD662" s="1"/>
    </row>
    <row r="663" spans="54:56" ht="15">
      <c r="BB663" s="1"/>
      <c r="BC663" t="s">
        <v>1693</v>
      </c>
      <c r="BD663" s="1"/>
    </row>
    <row r="664" spans="54:56" ht="15">
      <c r="BB664" s="1"/>
      <c r="BC664" t="s">
        <v>1694</v>
      </c>
      <c r="BD664" s="1"/>
    </row>
    <row r="665" spans="54:56" ht="15">
      <c r="BB665" s="1"/>
      <c r="BC665" t="s">
        <v>1695</v>
      </c>
      <c r="BD665" s="1"/>
    </row>
    <row r="666" spans="54:56" ht="15">
      <c r="BB666" s="1"/>
      <c r="BC666" t="s">
        <v>1696</v>
      </c>
      <c r="BD666" s="1"/>
    </row>
    <row r="667" spans="54:56" ht="15">
      <c r="BB667" s="1"/>
      <c r="BC667" t="s">
        <v>1697</v>
      </c>
      <c r="BD667" s="1"/>
    </row>
    <row r="668" spans="54:56" ht="15">
      <c r="BB668" s="1"/>
      <c r="BC668" t="s">
        <v>1698</v>
      </c>
      <c r="BD668" s="1"/>
    </row>
    <row r="669" spans="54:56" ht="15">
      <c r="BB669" s="1"/>
      <c r="BC669" t="s">
        <v>1699</v>
      </c>
      <c r="BD669" s="1"/>
    </row>
    <row r="670" spans="54:56" ht="15">
      <c r="BB670" s="1"/>
      <c r="BC670" t="s">
        <v>1700</v>
      </c>
      <c r="BD670" s="1"/>
    </row>
    <row r="671" spans="54:56" ht="15">
      <c r="BB671" s="1"/>
      <c r="BC671" t="s">
        <v>1701</v>
      </c>
      <c r="BD671" s="1"/>
    </row>
    <row r="672" spans="54:56" ht="15">
      <c r="BB672" s="1"/>
      <c r="BC672" t="s">
        <v>1702</v>
      </c>
      <c r="BD672" s="1"/>
    </row>
    <row r="673" spans="54:56" ht="15">
      <c r="BB673" s="1"/>
      <c r="BC673" t="s">
        <v>1703</v>
      </c>
      <c r="BD673" s="1"/>
    </row>
    <row r="674" spans="54:56" ht="15">
      <c r="BB674" s="1"/>
      <c r="BC674" t="s">
        <v>1704</v>
      </c>
      <c r="BD674" s="1"/>
    </row>
    <row r="675" spans="54:56" ht="15">
      <c r="BB675" s="1"/>
      <c r="BC675" t="s">
        <v>1705</v>
      </c>
      <c r="BD675" s="1"/>
    </row>
    <row r="676" spans="54:56" ht="15">
      <c r="BB676" s="1"/>
      <c r="BC676" t="s">
        <v>1706</v>
      </c>
      <c r="BD676" s="1"/>
    </row>
    <row r="677" spans="54:56" ht="15">
      <c r="BB677" s="1"/>
      <c r="BC677" t="s">
        <v>1707</v>
      </c>
      <c r="BD677" s="1"/>
    </row>
    <row r="678" spans="54:56" ht="15">
      <c r="BB678" s="1"/>
      <c r="BC678" t="s">
        <v>1708</v>
      </c>
      <c r="BD678" s="1"/>
    </row>
    <row r="679" spans="54:56" ht="15">
      <c r="BB679" s="1"/>
      <c r="BC679" t="s">
        <v>1709</v>
      </c>
      <c r="BD679" s="1"/>
    </row>
    <row r="680" spans="54:56" ht="15">
      <c r="BB680" s="1"/>
      <c r="BC680" t="s">
        <v>1710</v>
      </c>
      <c r="BD680" s="1"/>
    </row>
    <row r="681" spans="54:56" ht="15">
      <c r="BB681" s="1"/>
      <c r="BC681" t="s">
        <v>1711</v>
      </c>
      <c r="BD681" s="1"/>
    </row>
    <row r="682" spans="54:56" ht="15">
      <c r="BB682" s="1"/>
      <c r="BC682" t="s">
        <v>1712</v>
      </c>
      <c r="BD682" s="1"/>
    </row>
    <row r="683" spans="54:56" ht="15">
      <c r="BB683" s="1"/>
      <c r="BC683" t="s">
        <v>1713</v>
      </c>
      <c r="BD683" s="1"/>
    </row>
    <row r="684" spans="54:56" ht="15">
      <c r="BB684" s="1"/>
      <c r="BC684" t="s">
        <v>1714</v>
      </c>
      <c r="BD684" s="1"/>
    </row>
    <row r="685" spans="54:56" ht="15">
      <c r="BB685" s="1"/>
      <c r="BC685" t="s">
        <v>1715</v>
      </c>
      <c r="BD685" s="1"/>
    </row>
    <row r="686" spans="54:56" ht="15">
      <c r="BB686" s="1"/>
      <c r="BC686" t="s">
        <v>1716</v>
      </c>
      <c r="BD686" s="1"/>
    </row>
    <row r="687" spans="54:56" ht="15">
      <c r="BB687" s="1"/>
      <c r="BC687" t="s">
        <v>1717</v>
      </c>
      <c r="BD687" s="1"/>
    </row>
    <row r="688" spans="54:56" ht="15">
      <c r="BB688" s="1"/>
      <c r="BC688" t="s">
        <v>1718</v>
      </c>
      <c r="BD688" s="1"/>
    </row>
    <row r="689" spans="54:56" ht="15">
      <c r="BB689" s="1"/>
      <c r="BC689" t="s">
        <v>1719</v>
      </c>
      <c r="BD689" s="1"/>
    </row>
    <row r="690" spans="54:56" ht="15">
      <c r="BB690" s="1"/>
      <c r="BC690" t="s">
        <v>1720</v>
      </c>
      <c r="BD690" s="1"/>
    </row>
    <row r="691" spans="54:56" ht="15">
      <c r="BB691" s="1"/>
      <c r="BC691" t="s">
        <v>1721</v>
      </c>
      <c r="BD691" s="1"/>
    </row>
    <row r="692" spans="54:56" ht="15">
      <c r="BB692" s="1"/>
      <c r="BC692" t="s">
        <v>1722</v>
      </c>
      <c r="BD692" s="1"/>
    </row>
    <row r="693" spans="54:56" ht="15">
      <c r="BB693" s="1"/>
      <c r="BC693" t="s">
        <v>1723</v>
      </c>
      <c r="BD693" s="1"/>
    </row>
    <row r="694" spans="54:56" ht="15">
      <c r="BB694" s="1"/>
      <c r="BC694" t="s">
        <v>1724</v>
      </c>
      <c r="BD694" s="1"/>
    </row>
    <row r="695" spans="54:56" ht="15">
      <c r="BB695" s="1"/>
      <c r="BC695" t="s">
        <v>1725</v>
      </c>
      <c r="BD695" s="1"/>
    </row>
    <row r="696" spans="54:56" ht="15">
      <c r="BB696" s="1"/>
      <c r="BC696" t="s">
        <v>1726</v>
      </c>
      <c r="BD696" s="1"/>
    </row>
    <row r="697" spans="54:56" ht="15">
      <c r="BB697" s="1"/>
      <c r="BC697" t="s">
        <v>1727</v>
      </c>
      <c r="BD697" s="1"/>
    </row>
    <row r="698" spans="54:56" ht="15">
      <c r="BB698" s="1"/>
      <c r="BC698" t="s">
        <v>1728</v>
      </c>
      <c r="BD698" s="1"/>
    </row>
    <row r="699" spans="54:56" ht="15">
      <c r="BB699" s="1"/>
      <c r="BC699" t="s">
        <v>1729</v>
      </c>
      <c r="BD699" s="1"/>
    </row>
    <row r="700" spans="54:56" ht="15">
      <c r="BB700" s="1"/>
      <c r="BC700" t="s">
        <v>1730</v>
      </c>
      <c r="BD700" s="1"/>
    </row>
    <row r="701" spans="54:56" ht="15">
      <c r="BB701" s="1"/>
      <c r="BC701" t="s">
        <v>1731</v>
      </c>
      <c r="BD701" s="1"/>
    </row>
    <row r="702" spans="54:56" ht="15">
      <c r="BB702" s="1"/>
      <c r="BC702" t="s">
        <v>1732</v>
      </c>
      <c r="BD702" s="1"/>
    </row>
    <row r="703" spans="54:56" ht="15">
      <c r="BB703" s="1"/>
      <c r="BC703" t="s">
        <v>1733</v>
      </c>
      <c r="BD703" s="1"/>
    </row>
    <row r="704" spans="54:56" ht="15">
      <c r="BB704" s="1"/>
      <c r="BC704" t="s">
        <v>1734</v>
      </c>
      <c r="BD704" s="1"/>
    </row>
    <row r="705" spans="54:56" ht="15">
      <c r="BB705" s="1"/>
      <c r="BC705" t="s">
        <v>1735</v>
      </c>
      <c r="BD705" s="1"/>
    </row>
    <row r="706" spans="54:56" ht="15">
      <c r="BB706" s="1"/>
      <c r="BC706" t="s">
        <v>1736</v>
      </c>
      <c r="BD706" s="1"/>
    </row>
    <row r="707" spans="54:56" ht="15">
      <c r="BB707" s="1"/>
      <c r="BC707" t="s">
        <v>1737</v>
      </c>
      <c r="BD707" s="1"/>
    </row>
    <row r="708" spans="54:56" ht="15">
      <c r="BB708" s="1"/>
      <c r="BC708" t="s">
        <v>1738</v>
      </c>
      <c r="BD708" s="1"/>
    </row>
    <row r="709" spans="54:56" ht="15">
      <c r="BB709" s="1"/>
      <c r="BC709" t="s">
        <v>1739</v>
      </c>
      <c r="BD709" s="1"/>
    </row>
    <row r="710" spans="54:56" ht="15">
      <c r="BB710" s="1"/>
      <c r="BC710" t="s">
        <v>1743</v>
      </c>
      <c r="BD710" s="1"/>
    </row>
    <row r="711" spans="54:56" ht="15">
      <c r="BB711" s="1"/>
      <c r="BC711" t="s">
        <v>1744</v>
      </c>
      <c r="BD711" s="1"/>
    </row>
    <row r="712" spans="54:56" ht="15">
      <c r="BB712" s="1"/>
      <c r="BC712" t="s">
        <v>1745</v>
      </c>
      <c r="BD712" s="1"/>
    </row>
    <row r="713" spans="54:56" ht="15">
      <c r="BB713" s="1"/>
      <c r="BC713" t="s">
        <v>1746</v>
      </c>
      <c r="BD713" s="1"/>
    </row>
    <row r="714" spans="54:56" ht="15">
      <c r="BB714" s="1"/>
      <c r="BC714" t="s">
        <v>1747</v>
      </c>
      <c r="BD714" s="1"/>
    </row>
    <row r="715" spans="54:56" ht="15">
      <c r="BB715" s="1"/>
      <c r="BC715" t="s">
        <v>1748</v>
      </c>
      <c r="BD715" s="1"/>
    </row>
    <row r="716" spans="54:56" ht="15">
      <c r="BB716" s="1"/>
      <c r="BC716" t="s">
        <v>1749</v>
      </c>
      <c r="BD716" s="1"/>
    </row>
    <row r="717" spans="54:56" ht="15">
      <c r="BB717" s="1"/>
      <c r="BC717" t="s">
        <v>1750</v>
      </c>
      <c r="BD717" s="1"/>
    </row>
    <row r="718" spans="54:56" ht="15">
      <c r="BB718" s="1"/>
      <c r="BC718" t="s">
        <v>1751</v>
      </c>
      <c r="BD718" s="1"/>
    </row>
    <row r="719" spans="54:56" ht="15">
      <c r="BB719" s="1"/>
      <c r="BC719" t="s">
        <v>1752</v>
      </c>
      <c r="BD719" s="1"/>
    </row>
    <row r="720" spans="54:56" ht="15">
      <c r="BB720" s="1"/>
      <c r="BC720" t="s">
        <v>1753</v>
      </c>
      <c r="BD720" s="1"/>
    </row>
    <row r="721" spans="54:56" ht="15">
      <c r="BB721" s="1"/>
      <c r="BC721" t="s">
        <v>1754</v>
      </c>
      <c r="BD721" s="1"/>
    </row>
    <row r="722" spans="54:56" ht="15">
      <c r="BB722" s="1"/>
      <c r="BC722" t="s">
        <v>1755</v>
      </c>
      <c r="BD722" s="1"/>
    </row>
    <row r="723" spans="54:56" ht="15">
      <c r="BB723" s="1"/>
      <c r="BC723" t="s">
        <v>1756</v>
      </c>
      <c r="BD723" s="1"/>
    </row>
    <row r="724" spans="54:56" ht="15">
      <c r="BB724" s="1"/>
      <c r="BC724" t="s">
        <v>1757</v>
      </c>
      <c r="BD724" s="1"/>
    </row>
    <row r="725" spans="54:56" ht="15">
      <c r="BB725" s="1"/>
      <c r="BC725" t="s">
        <v>1758</v>
      </c>
      <c r="BD725" s="1"/>
    </row>
    <row r="726" spans="54:56" ht="15">
      <c r="BB726" s="1"/>
      <c r="BC726" t="s">
        <v>1759</v>
      </c>
      <c r="BD726" s="1"/>
    </row>
    <row r="727" spans="54:56" ht="15">
      <c r="BB727" s="1"/>
      <c r="BC727" t="s">
        <v>1760</v>
      </c>
      <c r="BD727" s="1"/>
    </row>
    <row r="728" spans="54:56" ht="15">
      <c r="BB728" s="1"/>
      <c r="BC728" t="s">
        <v>1761</v>
      </c>
      <c r="BD728" s="1"/>
    </row>
    <row r="729" spans="54:56" ht="15">
      <c r="BB729" s="1"/>
      <c r="BC729" t="s">
        <v>1762</v>
      </c>
      <c r="BD729" s="1"/>
    </row>
    <row r="730" spans="54:56" ht="15">
      <c r="BB730" s="1"/>
      <c r="BC730" t="s">
        <v>1763</v>
      </c>
      <c r="BD730" s="1"/>
    </row>
    <row r="731" spans="54:56" ht="15">
      <c r="BB731" s="1"/>
      <c r="BC731" t="s">
        <v>1764</v>
      </c>
      <c r="BD731" s="1"/>
    </row>
    <row r="732" spans="54:56" ht="15">
      <c r="BB732" s="1"/>
      <c r="BC732" t="s">
        <v>1765</v>
      </c>
      <c r="BD732" s="1"/>
    </row>
    <row r="733" spans="54:56" ht="15">
      <c r="BB733" s="1"/>
      <c r="BC733" t="s">
        <v>1766</v>
      </c>
      <c r="BD733" s="1"/>
    </row>
    <row r="734" spans="54:56" ht="15">
      <c r="BB734" s="1"/>
      <c r="BC734" t="s">
        <v>1767</v>
      </c>
      <c r="BD734" s="1"/>
    </row>
    <row r="735" spans="54:56" ht="15">
      <c r="BB735" s="1"/>
      <c r="BC735" t="s">
        <v>1768</v>
      </c>
      <c r="BD735" s="1"/>
    </row>
    <row r="736" spans="54:56" ht="15">
      <c r="BB736" s="1"/>
      <c r="BC736" t="s">
        <v>1769</v>
      </c>
      <c r="BD736" s="1"/>
    </row>
    <row r="737" spans="54:56" ht="15">
      <c r="BB737" s="1"/>
      <c r="BC737" t="s">
        <v>1770</v>
      </c>
      <c r="BD737" s="1"/>
    </row>
    <row r="738" spans="54:56" ht="15">
      <c r="BB738" s="1"/>
      <c r="BC738" t="s">
        <v>1771</v>
      </c>
      <c r="BD738" s="1"/>
    </row>
    <row r="739" spans="54:56" ht="15">
      <c r="BB739" s="1"/>
      <c r="BC739" t="s">
        <v>1772</v>
      </c>
      <c r="BD739" s="1"/>
    </row>
    <row r="740" spans="54:56" ht="15">
      <c r="BB740" s="1"/>
      <c r="BC740" t="s">
        <v>1773</v>
      </c>
      <c r="BD740" s="1"/>
    </row>
    <row r="741" spans="54:56" ht="15">
      <c r="BB741" s="1"/>
      <c r="BC741" t="s">
        <v>1774</v>
      </c>
      <c r="BD741" s="1"/>
    </row>
    <row r="742" spans="54:56" ht="15">
      <c r="BB742" s="1"/>
      <c r="BC742" t="s">
        <v>1775</v>
      </c>
      <c r="BD742" s="1"/>
    </row>
    <row r="743" spans="54:56" ht="15">
      <c r="BB743" s="1"/>
      <c r="BC743" t="s">
        <v>1776</v>
      </c>
      <c r="BD743" s="1"/>
    </row>
    <row r="744" spans="54:56" ht="15">
      <c r="BB744" s="1"/>
      <c r="BC744" t="s">
        <v>1777</v>
      </c>
      <c r="BD744" s="1"/>
    </row>
    <row r="745" spans="54:56" ht="15">
      <c r="BB745" s="1"/>
      <c r="BC745" t="s">
        <v>1778</v>
      </c>
      <c r="BD745" s="1"/>
    </row>
    <row r="746" spans="54:56" ht="15">
      <c r="BB746" s="1"/>
      <c r="BC746" t="s">
        <v>1779</v>
      </c>
      <c r="BD746" s="1"/>
    </row>
    <row r="747" spans="54:56" ht="15">
      <c r="BB747" s="1"/>
      <c r="BC747" t="s">
        <v>1780</v>
      </c>
      <c r="BD747" s="1"/>
    </row>
    <row r="748" spans="54:56" ht="15">
      <c r="BB748" s="1"/>
      <c r="BC748" t="s">
        <v>1781</v>
      </c>
      <c r="BD748" s="1"/>
    </row>
    <row r="749" spans="54:56" ht="15">
      <c r="BB749" s="1"/>
      <c r="BC749" t="s">
        <v>1782</v>
      </c>
      <c r="BD749" s="1"/>
    </row>
    <row r="750" spans="54:56" ht="15">
      <c r="BB750" s="1"/>
      <c r="BC750" t="s">
        <v>1783</v>
      </c>
      <c r="BD750" s="1"/>
    </row>
    <row r="751" spans="54:56" ht="15">
      <c r="BB751" s="1"/>
      <c r="BC751" t="s">
        <v>1784</v>
      </c>
      <c r="BD751" s="1"/>
    </row>
    <row r="752" spans="54:56" ht="15">
      <c r="BB752" s="1"/>
      <c r="BC752" t="s">
        <v>1785</v>
      </c>
      <c r="BD752" s="1"/>
    </row>
    <row r="753" spans="54:56" ht="15">
      <c r="BB753" s="1"/>
      <c r="BC753" t="s">
        <v>1786</v>
      </c>
      <c r="BD753" s="1"/>
    </row>
    <row r="754" spans="54:56" ht="15">
      <c r="BB754" s="1"/>
      <c r="BC754" t="s">
        <v>1787</v>
      </c>
      <c r="BD754" s="1"/>
    </row>
    <row r="755" spans="54:56" ht="15">
      <c r="BB755" s="1"/>
      <c r="BC755" t="s">
        <v>1788</v>
      </c>
      <c r="BD755" s="1"/>
    </row>
    <row r="756" spans="54:56" ht="15">
      <c r="BB756" s="1"/>
      <c r="BC756" t="s">
        <v>1789</v>
      </c>
      <c r="BD756" s="1"/>
    </row>
    <row r="757" spans="54:56" ht="15">
      <c r="BB757" s="1"/>
      <c r="BC757" t="s">
        <v>1790</v>
      </c>
      <c r="BD757" s="1"/>
    </row>
    <row r="758" spans="54:56" ht="15">
      <c r="BB758" s="1"/>
      <c r="BC758" t="s">
        <v>1791</v>
      </c>
      <c r="BD758" s="1"/>
    </row>
    <row r="759" spans="54:56" ht="15">
      <c r="BB759" s="1"/>
      <c r="BC759" t="s">
        <v>1792</v>
      </c>
      <c r="BD759" s="1"/>
    </row>
    <row r="760" spans="54:56" ht="15">
      <c r="BB760" s="1"/>
      <c r="BC760" t="s">
        <v>1793</v>
      </c>
      <c r="BD760" s="1"/>
    </row>
    <row r="761" spans="54:56" ht="15">
      <c r="BB761" s="1"/>
      <c r="BC761" t="s">
        <v>1794</v>
      </c>
      <c r="BD761" s="1"/>
    </row>
    <row r="762" spans="54:56" ht="15">
      <c r="BB762" s="1"/>
      <c r="BC762" t="s">
        <v>1795</v>
      </c>
      <c r="BD762" s="1"/>
    </row>
    <row r="763" spans="54:56" ht="15">
      <c r="BB763" s="1"/>
      <c r="BC763" t="s">
        <v>1796</v>
      </c>
      <c r="BD763" s="1"/>
    </row>
    <row r="764" spans="54:56" ht="15">
      <c r="BB764" s="1"/>
      <c r="BC764" t="s">
        <v>1797</v>
      </c>
      <c r="BD764" s="1"/>
    </row>
    <row r="765" spans="54:56" ht="15">
      <c r="BB765" s="1"/>
      <c r="BC765" t="s">
        <v>1798</v>
      </c>
      <c r="BD765" s="1"/>
    </row>
    <row r="766" spans="54:56" ht="15">
      <c r="BB766" s="1"/>
      <c r="BC766" t="s">
        <v>1799</v>
      </c>
      <c r="BD766" s="1"/>
    </row>
    <row r="767" spans="54:56" ht="15">
      <c r="BB767" s="1"/>
      <c r="BC767" t="s">
        <v>1800</v>
      </c>
      <c r="BD767" s="1"/>
    </row>
    <row r="768" spans="54:56" ht="15">
      <c r="BB768" s="1"/>
      <c r="BC768" t="s">
        <v>1801</v>
      </c>
      <c r="BD768" s="1"/>
    </row>
    <row r="769" spans="54:56" ht="15">
      <c r="BB769" s="1"/>
      <c r="BC769" t="s">
        <v>1802</v>
      </c>
      <c r="BD769" s="1"/>
    </row>
    <row r="770" spans="54:56" ht="15">
      <c r="BB770" s="1"/>
      <c r="BC770" t="s">
        <v>1803</v>
      </c>
      <c r="BD770" s="1"/>
    </row>
    <row r="771" spans="54:56" ht="15">
      <c r="BB771" s="1"/>
      <c r="BC771" t="s">
        <v>1804</v>
      </c>
      <c r="BD771" s="1"/>
    </row>
    <row r="772" spans="54:56" ht="15">
      <c r="BB772" s="1"/>
      <c r="BC772" t="s">
        <v>1805</v>
      </c>
      <c r="BD772" s="1"/>
    </row>
    <row r="773" spans="54:56" ht="15">
      <c r="BB773" s="1"/>
      <c r="BC773" t="s">
        <v>1806</v>
      </c>
      <c r="BD773" s="1"/>
    </row>
    <row r="774" spans="54:56" ht="15">
      <c r="BB774" s="1"/>
      <c r="BC774" t="s">
        <v>1807</v>
      </c>
      <c r="BD774" s="1"/>
    </row>
    <row r="775" spans="54:56" ht="15">
      <c r="BB775" s="1"/>
      <c r="BC775" t="s">
        <v>1808</v>
      </c>
      <c r="BD775" s="1"/>
    </row>
    <row r="776" spans="54:56" ht="15">
      <c r="BB776" s="1"/>
      <c r="BC776" t="s">
        <v>1870</v>
      </c>
      <c r="BD776" s="1"/>
    </row>
    <row r="777" spans="54:56" ht="15">
      <c r="BB777" s="1"/>
      <c r="BC777" t="s">
        <v>1809</v>
      </c>
      <c r="BD777" s="1"/>
    </row>
    <row r="778" spans="54:56" ht="15">
      <c r="BB778" s="1"/>
      <c r="BC778" t="s">
        <v>1810</v>
      </c>
      <c r="BD778" s="1"/>
    </row>
    <row r="779" spans="54:56" ht="15">
      <c r="BB779" s="1"/>
      <c r="BC779" t="s">
        <v>1811</v>
      </c>
      <c r="BD779" s="1"/>
    </row>
    <row r="780" spans="54:56" ht="15">
      <c r="BB780" s="1"/>
      <c r="BC780" t="s">
        <v>1812</v>
      </c>
      <c r="BD780" s="1"/>
    </row>
    <row r="781" spans="54:56" ht="15">
      <c r="BB781" s="1"/>
      <c r="BC781" t="s">
        <v>1813</v>
      </c>
      <c r="BD781" s="1"/>
    </row>
    <row r="782" spans="54:56" ht="15">
      <c r="BB782" s="1"/>
      <c r="BC782" t="s">
        <v>1814</v>
      </c>
      <c r="BD782" s="1"/>
    </row>
    <row r="783" spans="54:56" ht="15">
      <c r="BB783" s="1"/>
      <c r="BC783" t="s">
        <v>1815</v>
      </c>
      <c r="BD783" s="1"/>
    </row>
    <row r="784" spans="54:56" ht="15">
      <c r="BB784" s="1"/>
      <c r="BC784" t="s">
        <v>1816</v>
      </c>
      <c r="BD784" s="1"/>
    </row>
    <row r="785" spans="54:56" ht="15">
      <c r="BB785" s="1"/>
      <c r="BC785" t="s">
        <v>1817</v>
      </c>
      <c r="BD785" s="1"/>
    </row>
    <row r="786" spans="54:56" ht="15">
      <c r="BB786" s="1"/>
      <c r="BC786" t="s">
        <v>1818</v>
      </c>
      <c r="BD786" s="1"/>
    </row>
    <row r="787" spans="54:56" ht="15">
      <c r="BB787" s="1"/>
      <c r="BC787" t="s">
        <v>1819</v>
      </c>
      <c r="BD787" s="1"/>
    </row>
    <row r="788" spans="54:56" ht="15">
      <c r="BB788" s="1"/>
      <c r="BC788" t="s">
        <v>1820</v>
      </c>
      <c r="BD788" s="1"/>
    </row>
    <row r="789" spans="54:56" ht="15">
      <c r="BB789" s="1"/>
      <c r="BC789" t="s">
        <v>1821</v>
      </c>
      <c r="BD789" s="1"/>
    </row>
    <row r="790" spans="54:56" ht="15">
      <c r="BB790" s="1"/>
      <c r="BC790" t="s">
        <v>1822</v>
      </c>
      <c r="BD790" s="1"/>
    </row>
    <row r="791" spans="54:56" ht="15">
      <c r="BB791" s="1"/>
      <c r="BC791" t="s">
        <v>1823</v>
      </c>
      <c r="BD791" s="1"/>
    </row>
    <row r="792" spans="54:56" ht="15">
      <c r="BB792" s="1"/>
      <c r="BC792" t="s">
        <v>1824</v>
      </c>
      <c r="BD792" s="1"/>
    </row>
    <row r="793" spans="54:56" ht="15">
      <c r="BB793" s="1"/>
      <c r="BC793" t="s">
        <v>1825</v>
      </c>
      <c r="BD793" s="1"/>
    </row>
    <row r="794" spans="54:56" ht="15">
      <c r="BB794" s="1"/>
      <c r="BC794" t="s">
        <v>1826</v>
      </c>
      <c r="BD794" s="1"/>
    </row>
    <row r="795" spans="54:56" ht="15">
      <c r="BB795" s="1"/>
      <c r="BC795" t="s">
        <v>1827</v>
      </c>
      <c r="BD795" s="1"/>
    </row>
    <row r="796" spans="54:56" ht="15">
      <c r="BB796" s="1"/>
      <c r="BC796" t="s">
        <v>1828</v>
      </c>
      <c r="BD796" s="1"/>
    </row>
    <row r="797" spans="54:56" ht="15">
      <c r="BB797" s="1"/>
      <c r="BC797" t="s">
        <v>1829</v>
      </c>
      <c r="BD797" s="1"/>
    </row>
    <row r="798" spans="54:56" ht="15">
      <c r="BB798" s="1"/>
      <c r="BC798" t="s">
        <v>1830</v>
      </c>
      <c r="BD798" s="1"/>
    </row>
    <row r="799" spans="54:56" ht="15">
      <c r="BB799" s="1"/>
      <c r="BC799" t="s">
        <v>1831</v>
      </c>
      <c r="BD799" s="1"/>
    </row>
    <row r="800" spans="54:56" ht="15">
      <c r="BB800" s="1"/>
      <c r="BC800" t="s">
        <v>1832</v>
      </c>
      <c r="BD800" s="1"/>
    </row>
    <row r="801" spans="54:56" ht="15">
      <c r="BB801" s="1"/>
      <c r="BC801" t="s">
        <v>1833</v>
      </c>
      <c r="BD801" s="1"/>
    </row>
    <row r="802" spans="54:56" ht="15">
      <c r="BB802" s="1"/>
      <c r="BC802" t="s">
        <v>1834</v>
      </c>
      <c r="BD802" s="1"/>
    </row>
    <row r="803" spans="54:56" ht="15">
      <c r="BB803" s="1"/>
      <c r="BC803" t="s">
        <v>1835</v>
      </c>
      <c r="BD803" s="1"/>
    </row>
    <row r="804" spans="54:56" ht="15">
      <c r="BB804" s="1"/>
      <c r="BC804" t="s">
        <v>1836</v>
      </c>
      <c r="BD804" s="1"/>
    </row>
    <row r="805" spans="54:56" ht="15">
      <c r="BB805" s="1"/>
      <c r="BC805" t="s">
        <v>1837</v>
      </c>
      <c r="BD805" s="1"/>
    </row>
    <row r="806" spans="54:56" ht="15">
      <c r="BB806" s="1"/>
      <c r="BC806" t="s">
        <v>1838</v>
      </c>
      <c r="BD806" s="1"/>
    </row>
    <row r="807" spans="54:56" ht="15">
      <c r="BB807" s="1"/>
      <c r="BC807" t="s">
        <v>1839</v>
      </c>
      <c r="BD807" s="1"/>
    </row>
    <row r="808" spans="54:56" ht="15">
      <c r="BB808" s="1"/>
      <c r="BC808" t="s">
        <v>1840</v>
      </c>
      <c r="BD808" s="1"/>
    </row>
    <row r="809" spans="54:56" ht="15">
      <c r="BB809" s="1"/>
      <c r="BC809" t="s">
        <v>1841</v>
      </c>
      <c r="BD809" s="1"/>
    </row>
    <row r="810" spans="54:56" ht="15">
      <c r="BB810" s="1"/>
      <c r="BC810" t="s">
        <v>1842</v>
      </c>
      <c r="BD810" s="1"/>
    </row>
    <row r="811" spans="54:56" ht="15">
      <c r="BB811" s="1"/>
      <c r="BD811" s="1"/>
    </row>
  </sheetData>
  <sheetProtection/>
  <dataValidations count="18">
    <dataValidation type="list" allowBlank="1" showInputMessage="1" showErrorMessage="1" sqref="G54 E54 E8">
      <formula1>$BA$1:$BA$24</formula1>
    </dataValidation>
    <dataValidation type="list" allowBlank="1" showInputMessage="1" showErrorMessage="1" sqref="I54 G8">
      <formula1>$BB$1:$BB$13</formula1>
    </dataValidation>
    <dataValidation type="list" allowBlank="1" showInputMessage="1" showErrorMessage="1" sqref="R54 R8">
      <formula1>$BD$1:$BD$11</formula1>
    </dataValidation>
    <dataValidation type="list" allowBlank="1" showInputMessage="1" showErrorMessage="1" sqref="J54">
      <formula1>$BC$1:$BC$1350</formula1>
    </dataValidation>
    <dataValidation type="list" allowBlank="1" showInputMessage="1" showErrorMessage="1" sqref="E44:E53 G29:G35 G44:G49 E9:E39">
      <formula1>$BA$1:$BA$19</formula1>
    </dataValidation>
    <dataValidation type="list" allowBlank="1" showInputMessage="1" showErrorMessage="1" sqref="G50:G53 I29:I35 G36:G39 I44:I49 G9:G28">
      <formula1>$BB$1:$BB$9</formula1>
    </dataValidation>
    <dataValidation type="list" allowBlank="1" showInputMessage="1" showErrorMessage="1" sqref="J53">
      <formula1>$BC$3:$BC$1374</formula1>
    </dataValidation>
    <dataValidation type="list" allowBlank="1" showInputMessage="1" showErrorMessage="1" sqref="R44:R53 S35 R10:R39 S49 S44:S45 S47">
      <formula1>$BD$1:$BD$9</formula1>
    </dataValidation>
    <dataValidation type="list" allowBlank="1" showInputMessage="1" showErrorMessage="1" sqref="E40:E43">
      <formula1>$BA$1:$BA$12</formula1>
    </dataValidation>
    <dataValidation type="list" allowBlank="1" showInputMessage="1" showErrorMessage="1" sqref="J36:J39 J52 J9:J28">
      <formula1>$BC$3:$BC$1346</formula1>
    </dataValidation>
    <dataValidation type="list" allowBlank="1" showInputMessage="1" showErrorMessage="1" sqref="J29:J35 J44:J49">
      <formula1>$BC$1:$BC$1345</formula1>
    </dataValidation>
    <dataValidation type="list" allowBlank="1" showInputMessage="1" showErrorMessage="1" sqref="J40:J43">
      <formula1>$BC$3:$BC$1362</formula1>
    </dataValidation>
    <dataValidation type="list" allowBlank="1" showInputMessage="1" showErrorMessage="1" sqref="J50:J51">
      <formula1>$BC$1:$BC$1371</formula1>
    </dataValidation>
    <dataValidation type="list" allowBlank="1" showInputMessage="1" showErrorMessage="1" sqref="J55:J141">
      <formula1>$BC$1:$BC$810</formula1>
    </dataValidation>
    <dataValidation type="list" allowBlank="1" showInputMessage="1" showErrorMessage="1" sqref="R40:R43 R55:S141">
      <formula1>$BD$1:$BD$7</formula1>
    </dataValidation>
    <dataValidation type="list" allowBlank="1" showInputMessage="1" showErrorMessage="1" sqref="G40:G43 G55:G141">
      <formula1>$BB$1:$BB$7</formula1>
    </dataValidation>
    <dataValidation type="list" allowBlank="1" showInputMessage="1" showErrorMessage="1" sqref="E55:E141">
      <formula1>$BA$1:$BA$7</formula1>
    </dataValidation>
    <dataValidation type="list" allowBlank="1" showInputMessage="1" showErrorMessage="1" sqref="J8">
      <formula1>$BC$3:$BC$1379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O772"/>
  <sheetViews>
    <sheetView zoomScalePageLayoutView="0" workbookViewId="0" topLeftCell="A1">
      <selection activeCell="A1" sqref="A1"/>
    </sheetView>
  </sheetViews>
  <sheetFormatPr defaultColWidth="9.140625" defaultRowHeight="15" outlineLevelCol="1"/>
  <cols>
    <col min="2" max="2" width="15.421875" style="25" customWidth="1"/>
    <col min="3" max="3" width="13.28125" style="0" customWidth="1"/>
    <col min="4" max="4" width="12.57421875" style="0" customWidth="1"/>
    <col min="5" max="5" width="12.140625" style="50" bestFit="1" customWidth="1"/>
    <col min="6" max="6" width="12.421875" style="4" bestFit="1" customWidth="1"/>
    <col min="7" max="7" width="11.421875" style="4" bestFit="1" customWidth="1"/>
    <col min="8" max="8" width="13.57421875" style="5" customWidth="1"/>
    <col min="9" max="9" width="15.421875" style="5" bestFit="1" customWidth="1"/>
    <col min="10" max="10" width="30.7109375" style="4" customWidth="1"/>
    <col min="11" max="11" width="13.00390625" style="4" customWidth="1"/>
    <col min="12" max="12" width="11.7109375" style="4" customWidth="1"/>
    <col min="13" max="13" width="13.57421875" style="4" customWidth="1"/>
    <col min="14" max="14" width="15.140625" style="4" bestFit="1" customWidth="1"/>
    <col min="15" max="15" width="9.140625" style="33" customWidth="1"/>
    <col min="16" max="16" width="12.7109375" style="55" customWidth="1"/>
    <col min="17" max="17" width="11.28125" style="0" bestFit="1" customWidth="1"/>
    <col min="18" max="18" width="10.7109375" style="0" bestFit="1" customWidth="1"/>
    <col min="19" max="19" width="13.8515625" style="14" customWidth="1"/>
    <col min="20" max="20" width="9.140625" style="14" customWidth="1"/>
    <col min="21" max="21" width="25.140625" style="14" customWidth="1"/>
    <col min="22" max="22" width="12.28125" style="0" bestFit="1" customWidth="1"/>
    <col min="53" max="53" width="11.00390625" style="0" customWidth="1" outlineLevel="1"/>
    <col min="54" max="54" width="11.421875" style="0" customWidth="1" outlineLevel="1"/>
    <col min="55" max="55" width="69.7109375" style="0" customWidth="1" outlineLevel="1"/>
    <col min="56" max="56" width="10.7109375" style="0" customWidth="1" outlineLevel="1"/>
    <col min="145" max="145" width="9.28125" style="0" customWidth="1"/>
  </cols>
  <sheetData>
    <row r="1" spans="2:55" s="1" customFormat="1" ht="15">
      <c r="B1" s="24"/>
      <c r="E1" s="48"/>
      <c r="F1" s="23"/>
      <c r="G1" s="23"/>
      <c r="H1" s="34"/>
      <c r="I1" s="34"/>
      <c r="J1" s="23"/>
      <c r="K1" s="23"/>
      <c r="L1" s="23"/>
      <c r="M1" s="23"/>
      <c r="N1" s="24"/>
      <c r="S1" s="28"/>
      <c r="T1" s="28"/>
      <c r="U1" s="28"/>
      <c r="BC1"/>
    </row>
    <row r="2" spans="2:56" s="1" customFormat="1" ht="15.75">
      <c r="B2" s="24"/>
      <c r="D2" s="15" t="s">
        <v>1515</v>
      </c>
      <c r="E2" s="48"/>
      <c r="F2" s="23"/>
      <c r="G2" s="23"/>
      <c r="H2" s="34"/>
      <c r="I2" s="34"/>
      <c r="J2" s="23"/>
      <c r="K2" s="23"/>
      <c r="L2" s="23"/>
      <c r="M2" s="23"/>
      <c r="N2" s="24"/>
      <c r="P2" s="15"/>
      <c r="S2" s="28"/>
      <c r="T2" s="28"/>
      <c r="U2" s="28"/>
      <c r="BA2" t="s">
        <v>1875</v>
      </c>
      <c r="BB2" t="s">
        <v>1876</v>
      </c>
      <c r="BC2" t="s">
        <v>1877</v>
      </c>
      <c r="BD2" t="s">
        <v>1878</v>
      </c>
    </row>
    <row r="3" spans="2:56" s="1" customFormat="1" ht="15.75">
      <c r="B3" s="24"/>
      <c r="D3" s="15" t="s">
        <v>8</v>
      </c>
      <c r="E3" s="48"/>
      <c r="F3" s="23"/>
      <c r="G3" s="23"/>
      <c r="H3" s="34"/>
      <c r="I3" s="34"/>
      <c r="J3" s="23"/>
      <c r="K3" s="23"/>
      <c r="L3" s="23"/>
      <c r="M3" s="23"/>
      <c r="N3" s="24"/>
      <c r="P3" s="15"/>
      <c r="S3" s="28"/>
      <c r="T3" s="28"/>
      <c r="U3" s="28"/>
      <c r="BA3" t="s">
        <v>1879</v>
      </c>
      <c r="BB3" t="s">
        <v>1880</v>
      </c>
      <c r="BC3" t="s">
        <v>1882</v>
      </c>
      <c r="BD3" t="s">
        <v>1883</v>
      </c>
    </row>
    <row r="4" spans="2:56" s="1" customFormat="1" ht="15.75">
      <c r="B4" s="24"/>
      <c r="D4" s="15" t="s">
        <v>32</v>
      </c>
      <c r="E4" s="48"/>
      <c r="F4" s="23"/>
      <c r="G4" s="23"/>
      <c r="H4" s="34"/>
      <c r="I4" s="34"/>
      <c r="J4" s="23"/>
      <c r="K4" s="23"/>
      <c r="L4" s="23"/>
      <c r="M4" s="23"/>
      <c r="N4" s="24"/>
      <c r="P4" s="15"/>
      <c r="S4" s="28"/>
      <c r="T4" s="28"/>
      <c r="U4" s="28"/>
      <c r="BA4" t="s">
        <v>1884</v>
      </c>
      <c r="BB4" t="s">
        <v>1885</v>
      </c>
      <c r="BC4" t="s">
        <v>1886</v>
      </c>
      <c r="BD4" t="s">
        <v>1887</v>
      </c>
    </row>
    <row r="5" spans="2:56" s="1" customFormat="1" ht="15">
      <c r="B5" s="24"/>
      <c r="E5" s="48"/>
      <c r="F5" s="23"/>
      <c r="G5" s="23"/>
      <c r="H5" s="34"/>
      <c r="I5" s="34"/>
      <c r="J5" s="23"/>
      <c r="K5" s="23"/>
      <c r="L5" s="23"/>
      <c r="M5" s="23"/>
      <c r="N5" s="24"/>
      <c r="S5" s="28"/>
      <c r="T5" s="28"/>
      <c r="U5" s="28"/>
      <c r="BA5" t="s">
        <v>1888</v>
      </c>
      <c r="BB5" t="s">
        <v>1889</v>
      </c>
      <c r="BC5" t="s">
        <v>1890</v>
      </c>
      <c r="BD5" t="s">
        <v>1891</v>
      </c>
    </row>
    <row r="6" spans="2:56" s="1" customFormat="1" ht="15">
      <c r="B6" s="24"/>
      <c r="E6" s="48"/>
      <c r="F6" s="23"/>
      <c r="G6" s="23"/>
      <c r="H6" s="34"/>
      <c r="I6" s="34"/>
      <c r="J6" s="23"/>
      <c r="K6" s="23"/>
      <c r="L6" s="23"/>
      <c r="M6" s="23"/>
      <c r="N6" s="24"/>
      <c r="S6" s="28"/>
      <c r="T6" s="28"/>
      <c r="U6" s="28"/>
      <c r="BA6" t="s">
        <v>1892</v>
      </c>
      <c r="BB6" t="s">
        <v>1893</v>
      </c>
      <c r="BC6" t="s">
        <v>1894</v>
      </c>
      <c r="BD6" t="s">
        <v>1895</v>
      </c>
    </row>
    <row r="7" spans="1:145" s="3" customFormat="1" ht="15">
      <c r="A7" s="7" t="s">
        <v>1854</v>
      </c>
      <c r="B7" s="81" t="s">
        <v>1855</v>
      </c>
      <c r="C7" s="7" t="s">
        <v>1856</v>
      </c>
      <c r="D7" s="7" t="s">
        <v>1857</v>
      </c>
      <c r="E7" s="7" t="s">
        <v>1858</v>
      </c>
      <c r="F7" s="7" t="s">
        <v>1859</v>
      </c>
      <c r="G7" s="7" t="s">
        <v>1860</v>
      </c>
      <c r="H7" s="7" t="s">
        <v>1861</v>
      </c>
      <c r="I7" s="7" t="s">
        <v>1862</v>
      </c>
      <c r="J7" s="7" t="s">
        <v>1863</v>
      </c>
      <c r="K7" s="7" t="s">
        <v>1864</v>
      </c>
      <c r="L7" s="7" t="s">
        <v>1865</v>
      </c>
      <c r="M7" s="81" t="s">
        <v>1866</v>
      </c>
      <c r="N7" s="7" t="s">
        <v>1867</v>
      </c>
      <c r="O7" s="81" t="s">
        <v>1868</v>
      </c>
      <c r="P7" s="80" t="s">
        <v>1869</v>
      </c>
      <c r="Q7" s="7" t="s">
        <v>1870</v>
      </c>
      <c r="R7" s="7" t="s">
        <v>1871</v>
      </c>
      <c r="S7" s="7" t="s">
        <v>1843</v>
      </c>
      <c r="T7" s="7" t="s">
        <v>1872</v>
      </c>
      <c r="U7" s="7" t="s">
        <v>1873</v>
      </c>
      <c r="V7" s="7" t="s">
        <v>1874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1896</v>
      </c>
      <c r="BB7" t="s">
        <v>1897</v>
      </c>
      <c r="BC7" t="s">
        <v>1898</v>
      </c>
      <c r="BD7" t="s">
        <v>1899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s="6">
        <v>1</v>
      </c>
      <c r="B8" s="71">
        <v>95394472024</v>
      </c>
      <c r="C8" s="11" t="s">
        <v>1238</v>
      </c>
      <c r="D8" s="11" t="s">
        <v>1240</v>
      </c>
      <c r="E8" s="6" t="s">
        <v>1896</v>
      </c>
      <c r="F8" s="6">
        <v>93</v>
      </c>
      <c r="G8" s="6" t="s">
        <v>1901</v>
      </c>
      <c r="H8" s="9" t="s">
        <v>1241</v>
      </c>
      <c r="I8" s="9" t="s">
        <v>1230</v>
      </c>
      <c r="J8" s="6" t="s">
        <v>272</v>
      </c>
      <c r="K8" s="6" t="s">
        <v>1242</v>
      </c>
      <c r="L8" s="6">
        <v>5</v>
      </c>
      <c r="M8" s="12" t="s">
        <v>1847</v>
      </c>
      <c r="N8" s="6">
        <v>1</v>
      </c>
      <c r="O8" s="18">
        <f>25+50+20</f>
        <v>95</v>
      </c>
      <c r="P8" s="62"/>
      <c r="Q8" s="6"/>
      <c r="R8" s="6"/>
      <c r="S8" s="63" t="s">
        <v>1247</v>
      </c>
      <c r="T8" s="6"/>
      <c r="U8" s="13" t="s">
        <v>152</v>
      </c>
      <c r="V8" s="6"/>
      <c r="W8" s="14"/>
      <c r="BB8" s="1"/>
      <c r="BC8" t="s">
        <v>619</v>
      </c>
      <c r="BD8" s="1"/>
    </row>
    <row r="9" spans="1:56" ht="15">
      <c r="A9" s="6">
        <v>2</v>
      </c>
      <c r="B9" s="71">
        <v>12253382042</v>
      </c>
      <c r="C9" s="11" t="s">
        <v>1243</v>
      </c>
      <c r="D9" s="11" t="s">
        <v>1244</v>
      </c>
      <c r="E9" s="6" t="s">
        <v>1896</v>
      </c>
      <c r="F9" s="6">
        <v>93</v>
      </c>
      <c r="G9" s="6" t="s">
        <v>1897</v>
      </c>
      <c r="H9" s="9" t="s">
        <v>1241</v>
      </c>
      <c r="I9" s="9" t="s">
        <v>1230</v>
      </c>
      <c r="J9" s="6" t="s">
        <v>272</v>
      </c>
      <c r="K9" s="6" t="s">
        <v>1242</v>
      </c>
      <c r="L9" s="6">
        <v>5</v>
      </c>
      <c r="M9" s="12" t="s">
        <v>1847</v>
      </c>
      <c r="N9" s="6">
        <v>2</v>
      </c>
      <c r="O9" s="18">
        <f>23+47+20</f>
        <v>90</v>
      </c>
      <c r="P9" s="62"/>
      <c r="Q9" s="6"/>
      <c r="R9" s="6"/>
      <c r="S9" s="63" t="s">
        <v>153</v>
      </c>
      <c r="T9" s="6"/>
      <c r="U9" s="13" t="s">
        <v>154</v>
      </c>
      <c r="V9" s="6"/>
      <c r="W9" s="14"/>
      <c r="BB9" s="1"/>
      <c r="BC9" t="s">
        <v>620</v>
      </c>
      <c r="BD9" s="1"/>
    </row>
    <row r="10" spans="1:56" ht="15">
      <c r="A10" s="6">
        <v>3</v>
      </c>
      <c r="B10" s="71">
        <v>60041726388</v>
      </c>
      <c r="C10" s="11" t="s">
        <v>1248</v>
      </c>
      <c r="D10" s="11" t="s">
        <v>1249</v>
      </c>
      <c r="E10" s="6" t="s">
        <v>1896</v>
      </c>
      <c r="F10" s="6">
        <v>93</v>
      </c>
      <c r="G10" s="6" t="s">
        <v>1901</v>
      </c>
      <c r="H10" s="9" t="s">
        <v>1241</v>
      </c>
      <c r="I10" s="9" t="s">
        <v>1230</v>
      </c>
      <c r="J10" s="6" t="s">
        <v>272</v>
      </c>
      <c r="K10" s="6" t="s">
        <v>1242</v>
      </c>
      <c r="L10" s="6">
        <v>5</v>
      </c>
      <c r="M10" s="12" t="s">
        <v>1847</v>
      </c>
      <c r="N10" s="6">
        <v>3</v>
      </c>
      <c r="O10" s="18">
        <f>16+43+20</f>
        <v>79</v>
      </c>
      <c r="P10" s="62"/>
      <c r="Q10" s="6"/>
      <c r="R10" s="6"/>
      <c r="S10" s="63" t="s">
        <v>157</v>
      </c>
      <c r="T10" s="6"/>
      <c r="U10" s="13" t="s">
        <v>158</v>
      </c>
      <c r="V10" s="6"/>
      <c r="W10" s="14"/>
      <c r="BB10" s="1"/>
      <c r="BD10" s="1"/>
    </row>
    <row r="11" spans="1:56" ht="15">
      <c r="A11" s="6">
        <v>4</v>
      </c>
      <c r="B11" s="71">
        <v>99233080112</v>
      </c>
      <c r="C11" s="11" t="s">
        <v>1245</v>
      </c>
      <c r="D11" s="11" t="s">
        <v>1246</v>
      </c>
      <c r="E11" s="6" t="s">
        <v>1896</v>
      </c>
      <c r="F11" s="6">
        <v>93</v>
      </c>
      <c r="G11" s="6" t="s">
        <v>1897</v>
      </c>
      <c r="H11" s="9" t="s">
        <v>1241</v>
      </c>
      <c r="I11" s="9" t="s">
        <v>1230</v>
      </c>
      <c r="J11" s="6" t="s">
        <v>272</v>
      </c>
      <c r="K11" s="6" t="s">
        <v>1242</v>
      </c>
      <c r="L11" s="6">
        <v>5</v>
      </c>
      <c r="M11" s="12" t="s">
        <v>1847</v>
      </c>
      <c r="N11" s="6">
        <v>4</v>
      </c>
      <c r="O11" s="18">
        <f>14+47+5</f>
        <v>66</v>
      </c>
      <c r="P11" s="62"/>
      <c r="Q11" s="6"/>
      <c r="R11" s="6"/>
      <c r="S11" s="63" t="s">
        <v>155</v>
      </c>
      <c r="T11" s="6"/>
      <c r="U11" s="13" t="s">
        <v>156</v>
      </c>
      <c r="V11" s="6"/>
      <c r="W11" s="14"/>
      <c r="BB11" s="1"/>
      <c r="BC11" t="s">
        <v>621</v>
      </c>
      <c r="BD11" s="1"/>
    </row>
    <row r="12" spans="22:56" ht="15">
      <c r="V12" s="14"/>
      <c r="W12" s="14"/>
      <c r="BB12" s="1"/>
      <c r="BC12" t="s">
        <v>622</v>
      </c>
      <c r="BD12" s="1"/>
    </row>
    <row r="13" spans="54:56" ht="15">
      <c r="BB13" s="1"/>
      <c r="BC13" t="s">
        <v>760</v>
      </c>
      <c r="BD13" s="1"/>
    </row>
    <row r="14" spans="54:56" ht="15">
      <c r="BB14" s="1"/>
      <c r="BC14" t="s">
        <v>761</v>
      </c>
      <c r="BD14" s="1"/>
    </row>
    <row r="15" spans="54:56" ht="15">
      <c r="BB15" s="1"/>
      <c r="BC15" t="s">
        <v>762</v>
      </c>
      <c r="BD15" s="1"/>
    </row>
    <row r="16" spans="54:56" ht="15">
      <c r="BB16" s="1"/>
      <c r="BC16" t="s">
        <v>763</v>
      </c>
      <c r="BD16" s="1"/>
    </row>
    <row r="17" spans="54:56" ht="15">
      <c r="BB17" s="1"/>
      <c r="BC17" t="s">
        <v>764</v>
      </c>
      <c r="BD17" s="1"/>
    </row>
    <row r="18" spans="54:56" ht="15">
      <c r="BB18" s="1"/>
      <c r="BC18" t="s">
        <v>765</v>
      </c>
      <c r="BD18" s="1"/>
    </row>
    <row r="19" spans="54:56" ht="15">
      <c r="BB19" s="1"/>
      <c r="BC19" t="s">
        <v>766</v>
      </c>
      <c r="BD19" s="1"/>
    </row>
    <row r="20" spans="54:56" ht="15">
      <c r="BB20" s="1"/>
      <c r="BC20" t="s">
        <v>767</v>
      </c>
      <c r="BD20" s="1"/>
    </row>
    <row r="21" spans="54:56" ht="15">
      <c r="BB21" s="1"/>
      <c r="BC21" t="s">
        <v>768</v>
      </c>
      <c r="BD21" s="1"/>
    </row>
    <row r="22" spans="54:56" ht="15">
      <c r="BB22" s="1"/>
      <c r="BC22" t="s">
        <v>769</v>
      </c>
      <c r="BD22" s="1"/>
    </row>
    <row r="23" spans="54:56" ht="15">
      <c r="BB23" s="1"/>
      <c r="BC23" t="s">
        <v>770</v>
      </c>
      <c r="BD23" s="1"/>
    </row>
    <row r="24" spans="54:56" ht="15">
      <c r="BB24" s="1"/>
      <c r="BC24" t="s">
        <v>771</v>
      </c>
      <c r="BD24" s="1"/>
    </row>
    <row r="25" spans="54:56" ht="15">
      <c r="BB25" s="1"/>
      <c r="BC25" t="s">
        <v>772</v>
      </c>
      <c r="BD25" s="1"/>
    </row>
    <row r="26" spans="54:56" ht="15">
      <c r="BB26" s="1"/>
      <c r="BC26" t="s">
        <v>773</v>
      </c>
      <c r="BD26" s="1"/>
    </row>
    <row r="27" spans="54:56" ht="15">
      <c r="BB27" s="1"/>
      <c r="BC27" t="s">
        <v>774</v>
      </c>
      <c r="BD27" s="1"/>
    </row>
    <row r="28" spans="54:56" ht="15">
      <c r="BB28" s="1"/>
      <c r="BC28" t="s">
        <v>775</v>
      </c>
      <c r="BD28" s="1"/>
    </row>
    <row r="29" spans="54:56" ht="15">
      <c r="BB29" s="1"/>
      <c r="BC29" t="s">
        <v>776</v>
      </c>
      <c r="BD29" s="1"/>
    </row>
    <row r="30" spans="54:56" ht="15">
      <c r="BB30" s="1"/>
      <c r="BC30" t="s">
        <v>777</v>
      </c>
      <c r="BD30" s="1"/>
    </row>
    <row r="31" spans="54:56" ht="15">
      <c r="BB31" s="1"/>
      <c r="BC31" t="s">
        <v>778</v>
      </c>
      <c r="BD31" s="1"/>
    </row>
    <row r="32" spans="54:56" ht="15">
      <c r="BB32" s="1"/>
      <c r="BC32" t="s">
        <v>779</v>
      </c>
      <c r="BD32" s="1"/>
    </row>
    <row r="33" spans="54:56" ht="15">
      <c r="BB33" s="1"/>
      <c r="BC33" t="s">
        <v>780</v>
      </c>
      <c r="BD33" s="1"/>
    </row>
    <row r="34" spans="54:56" ht="15">
      <c r="BB34" s="1"/>
      <c r="BC34" t="s">
        <v>781</v>
      </c>
      <c r="BD34" s="1"/>
    </row>
    <row r="35" spans="54:56" ht="15">
      <c r="BB35" s="1"/>
      <c r="BC35" t="s">
        <v>782</v>
      </c>
      <c r="BD35" s="1"/>
    </row>
    <row r="36" spans="54:56" ht="15">
      <c r="BB36" s="1"/>
      <c r="BC36" t="s">
        <v>783</v>
      </c>
      <c r="BD36" s="1"/>
    </row>
    <row r="37" spans="54:56" ht="15">
      <c r="BB37" s="1"/>
      <c r="BC37" t="s">
        <v>784</v>
      </c>
      <c r="BD37" s="1"/>
    </row>
    <row r="38" spans="54:56" ht="15">
      <c r="BB38" s="1"/>
      <c r="BC38" t="s">
        <v>785</v>
      </c>
      <c r="BD38" s="1"/>
    </row>
    <row r="39" spans="54:56" ht="15">
      <c r="BB39" s="1"/>
      <c r="BC39" t="s">
        <v>786</v>
      </c>
      <c r="BD39" s="1"/>
    </row>
    <row r="40" spans="54:56" ht="15">
      <c r="BB40" s="1"/>
      <c r="BC40" t="s">
        <v>787</v>
      </c>
      <c r="BD40" s="1"/>
    </row>
    <row r="41" spans="54:56" ht="15">
      <c r="BB41" s="1"/>
      <c r="BC41" t="s">
        <v>788</v>
      </c>
      <c r="BD41" s="1"/>
    </row>
    <row r="42" spans="54:56" ht="15">
      <c r="BB42" s="1"/>
      <c r="BC42" t="s">
        <v>789</v>
      </c>
      <c r="BD42" s="1"/>
    </row>
    <row r="43" spans="54:56" ht="15">
      <c r="BB43" s="1"/>
      <c r="BC43" t="s">
        <v>790</v>
      </c>
      <c r="BD43" s="1"/>
    </row>
    <row r="44" spans="54:56" ht="15">
      <c r="BB44" s="1"/>
      <c r="BC44" t="s">
        <v>791</v>
      </c>
      <c r="BD44" s="1"/>
    </row>
    <row r="45" spans="54:56" ht="15">
      <c r="BB45" s="1"/>
      <c r="BC45" t="s">
        <v>792</v>
      </c>
      <c r="BD45" s="1"/>
    </row>
    <row r="46" spans="54:56" ht="15">
      <c r="BB46" s="1"/>
      <c r="BC46" t="s">
        <v>793</v>
      </c>
      <c r="BD46" s="1"/>
    </row>
    <row r="47" spans="54:56" ht="15">
      <c r="BB47" s="1"/>
      <c r="BC47" t="s">
        <v>794</v>
      </c>
      <c r="BD47" s="1"/>
    </row>
    <row r="48" spans="54:56" ht="15">
      <c r="BB48" s="1"/>
      <c r="BC48" t="s">
        <v>795</v>
      </c>
      <c r="BD48" s="1"/>
    </row>
    <row r="49" spans="54:56" ht="15">
      <c r="BB49" s="1"/>
      <c r="BC49" t="s">
        <v>796</v>
      </c>
      <c r="BD49" s="1"/>
    </row>
    <row r="50" spans="54:56" ht="15">
      <c r="BB50" s="1"/>
      <c r="BC50" t="s">
        <v>797</v>
      </c>
      <c r="BD50" s="1"/>
    </row>
    <row r="51" spans="54:56" ht="15">
      <c r="BB51" s="1"/>
      <c r="BC51" t="s">
        <v>798</v>
      </c>
      <c r="BD51" s="1"/>
    </row>
    <row r="52" spans="54:56" ht="15">
      <c r="BB52" s="1"/>
      <c r="BC52" t="s">
        <v>799</v>
      </c>
      <c r="BD52" s="1"/>
    </row>
    <row r="53" spans="54:56" ht="15">
      <c r="BB53" s="1"/>
      <c r="BC53" t="s">
        <v>800</v>
      </c>
      <c r="BD53" s="1"/>
    </row>
    <row r="54" spans="54:56" ht="15">
      <c r="BB54" s="1"/>
      <c r="BC54" t="s">
        <v>801</v>
      </c>
      <c r="BD54" s="1"/>
    </row>
    <row r="55" spans="54:56" ht="15">
      <c r="BB55" s="1"/>
      <c r="BC55" t="s">
        <v>802</v>
      </c>
      <c r="BD55" s="1"/>
    </row>
    <row r="56" spans="54:56" ht="15">
      <c r="BB56" s="1"/>
      <c r="BC56" t="s">
        <v>803</v>
      </c>
      <c r="BD56" s="1"/>
    </row>
    <row r="57" spans="54:56" ht="15">
      <c r="BB57" s="1"/>
      <c r="BC57" t="s">
        <v>804</v>
      </c>
      <c r="BD57" s="1"/>
    </row>
    <row r="58" spans="54:56" ht="15">
      <c r="BB58" s="1"/>
      <c r="BC58" t="s">
        <v>805</v>
      </c>
      <c r="BD58" s="1"/>
    </row>
    <row r="59" spans="54:56" ht="15">
      <c r="BB59" s="1"/>
      <c r="BC59" t="s">
        <v>806</v>
      </c>
      <c r="BD59" s="1"/>
    </row>
    <row r="60" spans="54:56" ht="15">
      <c r="BB60" s="1"/>
      <c r="BC60" t="s">
        <v>807</v>
      </c>
      <c r="BD60" s="1"/>
    </row>
    <row r="61" spans="54:56" ht="15">
      <c r="BB61" s="1"/>
      <c r="BC61" t="s">
        <v>808</v>
      </c>
      <c r="BD61" s="1"/>
    </row>
    <row r="62" spans="54:56" ht="15">
      <c r="BB62" s="1"/>
      <c r="BC62" t="s">
        <v>809</v>
      </c>
      <c r="BD62" s="1"/>
    </row>
    <row r="63" spans="54:56" ht="15">
      <c r="BB63" s="1"/>
      <c r="BC63" t="s">
        <v>810</v>
      </c>
      <c r="BD63" s="1"/>
    </row>
    <row r="64" spans="54:56" ht="15">
      <c r="BB64" s="1"/>
      <c r="BC64" t="s">
        <v>811</v>
      </c>
      <c r="BD64" s="1"/>
    </row>
    <row r="65" spans="54:56" ht="15">
      <c r="BB65" s="1"/>
      <c r="BC65" t="s">
        <v>812</v>
      </c>
      <c r="BD65" s="1"/>
    </row>
    <row r="66" spans="54:56" ht="15">
      <c r="BB66" s="1"/>
      <c r="BC66" t="s">
        <v>813</v>
      </c>
      <c r="BD66" s="1"/>
    </row>
    <row r="67" spans="54:56" ht="15">
      <c r="BB67" s="1"/>
      <c r="BC67" t="s">
        <v>814</v>
      </c>
      <c r="BD67" s="1"/>
    </row>
    <row r="68" spans="54:56" ht="15">
      <c r="BB68" s="1"/>
      <c r="BC68" t="s">
        <v>815</v>
      </c>
      <c r="BD68" s="1"/>
    </row>
    <row r="69" spans="54:56" ht="15">
      <c r="BB69" s="1"/>
      <c r="BC69" t="s">
        <v>816</v>
      </c>
      <c r="BD69" s="1"/>
    </row>
    <row r="70" spans="54:56" ht="15">
      <c r="BB70" s="1"/>
      <c r="BC70" t="s">
        <v>817</v>
      </c>
      <c r="BD70" s="1"/>
    </row>
    <row r="71" spans="54:56" ht="15">
      <c r="BB71" s="1"/>
      <c r="BC71" t="s">
        <v>818</v>
      </c>
      <c r="BD71" s="1"/>
    </row>
    <row r="72" spans="54:56" ht="15">
      <c r="BB72" s="1"/>
      <c r="BC72" t="s">
        <v>819</v>
      </c>
      <c r="BD72" s="1"/>
    </row>
    <row r="73" spans="54:56" ht="15">
      <c r="BB73" s="1"/>
      <c r="BC73" t="s">
        <v>820</v>
      </c>
      <c r="BD73" s="1"/>
    </row>
    <row r="74" spans="54:56" ht="15">
      <c r="BB74" s="1"/>
      <c r="BC74" t="s">
        <v>821</v>
      </c>
      <c r="BD74" s="1"/>
    </row>
    <row r="75" spans="54:56" ht="15">
      <c r="BB75" s="1"/>
      <c r="BC75" t="s">
        <v>822</v>
      </c>
      <c r="BD75" s="1"/>
    </row>
    <row r="76" spans="54:56" ht="15">
      <c r="BB76" s="1"/>
      <c r="BC76" t="s">
        <v>823</v>
      </c>
      <c r="BD76" s="1"/>
    </row>
    <row r="77" spans="54:56" ht="15">
      <c r="BB77" s="1"/>
      <c r="BC77" t="s">
        <v>824</v>
      </c>
      <c r="BD77" s="1"/>
    </row>
    <row r="78" spans="54:56" ht="15">
      <c r="BB78" s="1"/>
      <c r="BC78" t="s">
        <v>825</v>
      </c>
      <c r="BD78" s="1"/>
    </row>
    <row r="79" spans="54:56" ht="15">
      <c r="BB79" s="1"/>
      <c r="BC79" t="s">
        <v>826</v>
      </c>
      <c r="BD79" s="1"/>
    </row>
    <row r="80" spans="54:56" ht="15">
      <c r="BB80" s="1"/>
      <c r="BC80" t="s">
        <v>827</v>
      </c>
      <c r="BD80" s="1"/>
    </row>
    <row r="81" spans="54:56" ht="15">
      <c r="BB81" s="1"/>
      <c r="BC81" t="s">
        <v>828</v>
      </c>
      <c r="BD81" s="1"/>
    </row>
    <row r="82" spans="54:56" ht="15">
      <c r="BB82" s="1"/>
      <c r="BC82" t="s">
        <v>829</v>
      </c>
      <c r="BD82" s="1"/>
    </row>
    <row r="83" spans="54:56" ht="15">
      <c r="BB83" s="1"/>
      <c r="BC83" t="s">
        <v>830</v>
      </c>
      <c r="BD83" s="1"/>
    </row>
    <row r="84" spans="54:56" ht="15">
      <c r="BB84" s="1"/>
      <c r="BC84" t="s">
        <v>831</v>
      </c>
      <c r="BD84" s="1"/>
    </row>
    <row r="85" spans="54:56" ht="15">
      <c r="BB85" s="1"/>
      <c r="BC85" t="s">
        <v>832</v>
      </c>
      <c r="BD85" s="1"/>
    </row>
    <row r="86" spans="54:56" ht="15">
      <c r="BB86" s="1"/>
      <c r="BC86" t="s">
        <v>833</v>
      </c>
      <c r="BD86" s="1"/>
    </row>
    <row r="87" spans="54:56" ht="15">
      <c r="BB87" s="1"/>
      <c r="BC87" t="s">
        <v>834</v>
      </c>
      <c r="BD87" s="1"/>
    </row>
    <row r="88" spans="54:56" ht="15">
      <c r="BB88" s="1"/>
      <c r="BC88" t="s">
        <v>835</v>
      </c>
      <c r="BD88" s="1"/>
    </row>
    <row r="89" spans="54:56" ht="15">
      <c r="BB89" s="1"/>
      <c r="BC89" t="s">
        <v>836</v>
      </c>
      <c r="BD89" s="1"/>
    </row>
    <row r="90" spans="54:56" ht="15">
      <c r="BB90" s="1"/>
      <c r="BC90" t="s">
        <v>837</v>
      </c>
      <c r="BD90" s="1"/>
    </row>
    <row r="91" spans="54:56" ht="15">
      <c r="BB91" s="1"/>
      <c r="BC91" t="s">
        <v>838</v>
      </c>
      <c r="BD91" s="1"/>
    </row>
    <row r="92" spans="54:56" ht="15">
      <c r="BB92" s="1"/>
      <c r="BC92" t="s">
        <v>839</v>
      </c>
      <c r="BD92" s="1"/>
    </row>
    <row r="93" spans="54:56" ht="15">
      <c r="BB93" s="1"/>
      <c r="BC93" t="s">
        <v>840</v>
      </c>
      <c r="BD93" s="1"/>
    </row>
    <row r="94" spans="54:56" ht="15">
      <c r="BB94" s="1"/>
      <c r="BC94" t="s">
        <v>841</v>
      </c>
      <c r="BD94" s="1"/>
    </row>
    <row r="95" spans="54:56" ht="15">
      <c r="BB95" s="1"/>
      <c r="BC95" t="s">
        <v>842</v>
      </c>
      <c r="BD95" s="1"/>
    </row>
    <row r="96" spans="54:56" ht="15">
      <c r="BB96" s="1"/>
      <c r="BC96" t="s">
        <v>843</v>
      </c>
      <c r="BD96" s="1"/>
    </row>
    <row r="97" spans="54:56" ht="15">
      <c r="BB97" s="1"/>
      <c r="BC97" t="s">
        <v>844</v>
      </c>
      <c r="BD97" s="1"/>
    </row>
    <row r="98" spans="54:56" ht="15">
      <c r="BB98" s="1"/>
      <c r="BC98" t="s">
        <v>845</v>
      </c>
      <c r="BD98" s="1"/>
    </row>
    <row r="99" spans="54:56" ht="15">
      <c r="BB99" s="1"/>
      <c r="BC99" t="s">
        <v>846</v>
      </c>
      <c r="BD99" s="1"/>
    </row>
    <row r="100" spans="54:56" ht="15">
      <c r="BB100" s="1"/>
      <c r="BC100" t="s">
        <v>847</v>
      </c>
      <c r="BD100" s="1"/>
    </row>
    <row r="101" spans="54:56" ht="15">
      <c r="BB101" s="1"/>
      <c r="BC101" t="s">
        <v>848</v>
      </c>
      <c r="BD101" s="1"/>
    </row>
    <row r="102" spans="54:56" ht="15">
      <c r="BB102" s="1"/>
      <c r="BC102" t="s">
        <v>849</v>
      </c>
      <c r="BD102" s="1"/>
    </row>
    <row r="103" spans="54:56" ht="15">
      <c r="BB103" s="1"/>
      <c r="BC103" t="s">
        <v>850</v>
      </c>
      <c r="BD103" s="1"/>
    </row>
    <row r="104" spans="54:56" ht="15">
      <c r="BB104" s="1"/>
      <c r="BC104" t="s">
        <v>851</v>
      </c>
      <c r="BD104" s="1"/>
    </row>
    <row r="105" spans="54:56" ht="15">
      <c r="BB105" s="1"/>
      <c r="BC105" t="s">
        <v>852</v>
      </c>
      <c r="BD105" s="1"/>
    </row>
    <row r="106" spans="54:56" ht="15">
      <c r="BB106" s="1"/>
      <c r="BC106" t="s">
        <v>853</v>
      </c>
      <c r="BD106" s="1"/>
    </row>
    <row r="107" spans="54:56" ht="15">
      <c r="BB107" s="1"/>
      <c r="BC107" t="s">
        <v>854</v>
      </c>
      <c r="BD107" s="1"/>
    </row>
    <row r="108" spans="54:56" ht="15">
      <c r="BB108" s="1"/>
      <c r="BC108" t="s">
        <v>855</v>
      </c>
      <c r="BD108" s="1"/>
    </row>
    <row r="109" spans="54:56" ht="15">
      <c r="BB109" s="1"/>
      <c r="BC109" t="s">
        <v>856</v>
      </c>
      <c r="BD109" s="1"/>
    </row>
    <row r="110" spans="54:56" ht="15">
      <c r="BB110" s="1"/>
      <c r="BC110" t="s">
        <v>857</v>
      </c>
      <c r="BD110" s="1"/>
    </row>
    <row r="111" spans="54:56" ht="15">
      <c r="BB111" s="1"/>
      <c r="BC111" t="s">
        <v>858</v>
      </c>
      <c r="BD111" s="1"/>
    </row>
    <row r="112" spans="54:56" ht="15">
      <c r="BB112" s="1"/>
      <c r="BC112" t="s">
        <v>859</v>
      </c>
      <c r="BD112" s="1"/>
    </row>
    <row r="113" spans="54:56" ht="15">
      <c r="BB113" s="1"/>
      <c r="BC113" t="s">
        <v>860</v>
      </c>
      <c r="BD113" s="1"/>
    </row>
    <row r="114" spans="54:56" ht="15">
      <c r="BB114" s="1"/>
      <c r="BC114" t="s">
        <v>861</v>
      </c>
      <c r="BD114" s="1"/>
    </row>
    <row r="115" spans="54:56" ht="15">
      <c r="BB115" s="1"/>
      <c r="BC115" t="s">
        <v>862</v>
      </c>
      <c r="BD115" s="1"/>
    </row>
    <row r="116" spans="54:56" ht="15">
      <c r="BB116" s="1"/>
      <c r="BC116" t="s">
        <v>863</v>
      </c>
      <c r="BD116" s="1"/>
    </row>
    <row r="117" spans="54:56" ht="15">
      <c r="BB117" s="1"/>
      <c r="BC117" t="s">
        <v>864</v>
      </c>
      <c r="BD117" s="1"/>
    </row>
    <row r="118" spans="54:56" ht="15">
      <c r="BB118" s="1"/>
      <c r="BC118" t="s">
        <v>865</v>
      </c>
      <c r="BD118" s="1"/>
    </row>
    <row r="119" spans="54:56" ht="15">
      <c r="BB119" s="1"/>
      <c r="BC119" t="s">
        <v>866</v>
      </c>
      <c r="BD119" s="1"/>
    </row>
    <row r="120" spans="54:56" ht="15">
      <c r="BB120" s="1"/>
      <c r="BC120" t="s">
        <v>867</v>
      </c>
      <c r="BD120" s="1"/>
    </row>
    <row r="121" spans="54:56" ht="15">
      <c r="BB121" s="1"/>
      <c r="BC121" t="s">
        <v>868</v>
      </c>
      <c r="BD121" s="1"/>
    </row>
    <row r="122" spans="54:56" ht="15">
      <c r="BB122" s="1"/>
      <c r="BC122" t="s">
        <v>869</v>
      </c>
      <c r="BD122" s="1"/>
    </row>
    <row r="123" spans="54:56" ht="15">
      <c r="BB123" s="1"/>
      <c r="BC123" t="s">
        <v>870</v>
      </c>
      <c r="BD123" s="1"/>
    </row>
    <row r="124" spans="54:56" ht="15">
      <c r="BB124" s="1"/>
      <c r="BC124" t="s">
        <v>871</v>
      </c>
      <c r="BD124" s="1"/>
    </row>
    <row r="125" spans="54:56" ht="15">
      <c r="BB125" s="1"/>
      <c r="BC125" t="s">
        <v>872</v>
      </c>
      <c r="BD125" s="1"/>
    </row>
    <row r="126" spans="54:56" ht="15">
      <c r="BB126" s="1"/>
      <c r="BC126" t="s">
        <v>873</v>
      </c>
      <c r="BD126" s="1"/>
    </row>
    <row r="127" spans="54:56" ht="15">
      <c r="BB127" s="1"/>
      <c r="BC127" t="s">
        <v>874</v>
      </c>
      <c r="BD127" s="1"/>
    </row>
    <row r="128" spans="54:56" ht="15">
      <c r="BB128" s="1"/>
      <c r="BC128" t="s">
        <v>875</v>
      </c>
      <c r="BD128" s="1"/>
    </row>
    <row r="129" spans="54:56" ht="15">
      <c r="BB129" s="1"/>
      <c r="BC129" t="s">
        <v>876</v>
      </c>
      <c r="BD129" s="1"/>
    </row>
    <row r="130" spans="54:56" ht="15">
      <c r="BB130" s="1"/>
      <c r="BC130" t="s">
        <v>877</v>
      </c>
      <c r="BD130" s="1"/>
    </row>
    <row r="131" spans="54:56" ht="15">
      <c r="BB131" s="1"/>
      <c r="BC131" t="s">
        <v>878</v>
      </c>
      <c r="BD131" s="1"/>
    </row>
    <row r="132" spans="54:56" ht="15">
      <c r="BB132" s="1"/>
      <c r="BC132" t="s">
        <v>879</v>
      </c>
      <c r="BD132" s="1"/>
    </row>
    <row r="133" spans="54:56" ht="15">
      <c r="BB133" s="1"/>
      <c r="BC133" t="s">
        <v>880</v>
      </c>
      <c r="BD133" s="1"/>
    </row>
    <row r="134" spans="54:56" ht="15">
      <c r="BB134" s="1"/>
      <c r="BC134" t="s">
        <v>881</v>
      </c>
      <c r="BD134" s="1"/>
    </row>
    <row r="135" spans="54:56" ht="15">
      <c r="BB135" s="1"/>
      <c r="BC135" t="s">
        <v>882</v>
      </c>
      <c r="BD135" s="1"/>
    </row>
    <row r="136" spans="54:56" ht="15">
      <c r="BB136" s="1"/>
      <c r="BC136" t="s">
        <v>883</v>
      </c>
      <c r="BD136" s="1"/>
    </row>
    <row r="137" spans="54:56" ht="15">
      <c r="BB137" s="1"/>
      <c r="BC137" t="s">
        <v>884</v>
      </c>
      <c r="BD137" s="1"/>
    </row>
    <row r="138" spans="54:56" ht="15">
      <c r="BB138" s="1"/>
      <c r="BC138" t="s">
        <v>885</v>
      </c>
      <c r="BD138" s="1"/>
    </row>
    <row r="139" spans="54:56" ht="15">
      <c r="BB139" s="1"/>
      <c r="BC139" t="s">
        <v>886</v>
      </c>
      <c r="BD139" s="1"/>
    </row>
    <row r="140" spans="54:56" ht="15">
      <c r="BB140" s="1"/>
      <c r="BC140" t="s">
        <v>887</v>
      </c>
      <c r="BD140" s="1"/>
    </row>
    <row r="141" spans="54:56" ht="15">
      <c r="BB141" s="1"/>
      <c r="BC141" t="s">
        <v>888</v>
      </c>
      <c r="BD141" s="1"/>
    </row>
    <row r="142" spans="54:56" ht="15">
      <c r="BB142" s="1"/>
      <c r="BC142" t="s">
        <v>889</v>
      </c>
      <c r="BD142" s="1"/>
    </row>
    <row r="143" spans="54:56" ht="15">
      <c r="BB143" s="1"/>
      <c r="BC143" t="s">
        <v>890</v>
      </c>
      <c r="BD143" s="1"/>
    </row>
    <row r="144" spans="54:56" ht="15">
      <c r="BB144" s="1"/>
      <c r="BC144" t="s">
        <v>891</v>
      </c>
      <c r="BD144" s="1"/>
    </row>
    <row r="145" spans="54:56" ht="15">
      <c r="BB145" s="1"/>
      <c r="BC145" t="s">
        <v>892</v>
      </c>
      <c r="BD145" s="1"/>
    </row>
    <row r="146" spans="54:56" ht="15">
      <c r="BB146" s="1"/>
      <c r="BC146" t="s">
        <v>893</v>
      </c>
      <c r="BD146" s="1"/>
    </row>
    <row r="147" spans="54:56" ht="15">
      <c r="BB147" s="1"/>
      <c r="BC147" t="s">
        <v>894</v>
      </c>
      <c r="BD147" s="1"/>
    </row>
    <row r="148" spans="54:56" ht="15">
      <c r="BB148" s="1"/>
      <c r="BC148" t="s">
        <v>895</v>
      </c>
      <c r="BD148" s="1"/>
    </row>
    <row r="149" spans="54:56" ht="15">
      <c r="BB149" s="1"/>
      <c r="BC149" t="s">
        <v>896</v>
      </c>
      <c r="BD149" s="1"/>
    </row>
    <row r="150" spans="54:56" ht="15">
      <c r="BB150" s="1"/>
      <c r="BC150" t="s">
        <v>897</v>
      </c>
      <c r="BD150" s="1"/>
    </row>
    <row r="151" spans="54:56" ht="15">
      <c r="BB151" s="1"/>
      <c r="BC151" t="s">
        <v>898</v>
      </c>
      <c r="BD151" s="1"/>
    </row>
    <row r="152" spans="54:56" ht="15">
      <c r="BB152" s="1"/>
      <c r="BC152" t="s">
        <v>899</v>
      </c>
      <c r="BD152" s="1"/>
    </row>
    <row r="153" spans="54:56" ht="15">
      <c r="BB153" s="1"/>
      <c r="BC153" t="s">
        <v>900</v>
      </c>
      <c r="BD153" s="1"/>
    </row>
    <row r="154" spans="54:56" ht="15">
      <c r="BB154" s="1"/>
      <c r="BC154" t="s">
        <v>901</v>
      </c>
      <c r="BD154" s="1"/>
    </row>
    <row r="155" spans="54:56" ht="15">
      <c r="BB155" s="1"/>
      <c r="BC155" t="s">
        <v>902</v>
      </c>
      <c r="BD155" s="1"/>
    </row>
    <row r="156" spans="54:56" ht="15">
      <c r="BB156" s="1"/>
      <c r="BC156" t="s">
        <v>903</v>
      </c>
      <c r="BD156" s="1"/>
    </row>
    <row r="157" spans="54:56" ht="15">
      <c r="BB157" s="1"/>
      <c r="BC157" t="s">
        <v>904</v>
      </c>
      <c r="BD157" s="1"/>
    </row>
    <row r="158" spans="54:56" ht="15">
      <c r="BB158" s="1"/>
      <c r="BC158" t="s">
        <v>905</v>
      </c>
      <c r="BD158" s="1"/>
    </row>
    <row r="159" spans="54:56" ht="15">
      <c r="BB159" s="1"/>
      <c r="BC159" t="s">
        <v>906</v>
      </c>
      <c r="BD159" s="1"/>
    </row>
    <row r="160" spans="54:56" ht="15">
      <c r="BB160" s="1"/>
      <c r="BC160" t="s">
        <v>907</v>
      </c>
      <c r="BD160" s="1"/>
    </row>
    <row r="161" spans="54:56" ht="15">
      <c r="BB161" s="1"/>
      <c r="BC161" t="s">
        <v>908</v>
      </c>
      <c r="BD161" s="1"/>
    </row>
    <row r="162" spans="54:56" ht="15">
      <c r="BB162" s="1"/>
      <c r="BC162" t="s">
        <v>909</v>
      </c>
      <c r="BD162" s="1"/>
    </row>
    <row r="163" spans="54:56" ht="15">
      <c r="BB163" s="1"/>
      <c r="BC163" t="s">
        <v>910</v>
      </c>
      <c r="BD163" s="1"/>
    </row>
    <row r="164" spans="54:56" ht="15">
      <c r="BB164" s="1"/>
      <c r="BC164" t="s">
        <v>911</v>
      </c>
      <c r="BD164" s="1"/>
    </row>
    <row r="165" spans="54:56" ht="15">
      <c r="BB165" s="1"/>
      <c r="BC165" t="s">
        <v>912</v>
      </c>
      <c r="BD165" s="1"/>
    </row>
    <row r="166" spans="54:56" ht="15">
      <c r="BB166" s="1"/>
      <c r="BC166" t="s">
        <v>913</v>
      </c>
      <c r="BD166" s="1"/>
    </row>
    <row r="167" spans="54:56" ht="15">
      <c r="BB167" s="1"/>
      <c r="BC167" t="s">
        <v>914</v>
      </c>
      <c r="BD167" s="1"/>
    </row>
    <row r="168" spans="54:56" ht="15">
      <c r="BB168" s="1"/>
      <c r="BC168" t="s">
        <v>915</v>
      </c>
      <c r="BD168" s="1"/>
    </row>
    <row r="169" spans="54:56" ht="15">
      <c r="BB169" s="1"/>
      <c r="BC169" t="s">
        <v>919</v>
      </c>
      <c r="BD169" s="1"/>
    </row>
    <row r="170" spans="54:56" ht="15">
      <c r="BB170" s="1"/>
      <c r="BC170" t="s">
        <v>920</v>
      </c>
      <c r="BD170" s="1"/>
    </row>
    <row r="171" spans="54:56" ht="15">
      <c r="BB171" s="1"/>
      <c r="BC171" t="s">
        <v>921</v>
      </c>
      <c r="BD171" s="1"/>
    </row>
    <row r="172" spans="54:56" ht="15">
      <c r="BB172" s="1"/>
      <c r="BC172" t="s">
        <v>922</v>
      </c>
      <c r="BD172" s="1"/>
    </row>
    <row r="173" spans="54:56" ht="15">
      <c r="BB173" s="1"/>
      <c r="BC173" t="s">
        <v>923</v>
      </c>
      <c r="BD173" s="1"/>
    </row>
    <row r="174" spans="54:56" ht="15">
      <c r="BB174" s="1"/>
      <c r="BC174" t="s">
        <v>924</v>
      </c>
      <c r="BD174" s="1"/>
    </row>
    <row r="175" spans="54:56" ht="15">
      <c r="BB175" s="1"/>
      <c r="BC175" t="s">
        <v>925</v>
      </c>
      <c r="BD175" s="1"/>
    </row>
    <row r="176" spans="54:56" ht="15">
      <c r="BB176" s="1"/>
      <c r="BC176" t="s">
        <v>926</v>
      </c>
      <c r="BD176" s="1"/>
    </row>
    <row r="177" spans="54:56" ht="15">
      <c r="BB177" s="1"/>
      <c r="BC177" t="s">
        <v>927</v>
      </c>
      <c r="BD177" s="1"/>
    </row>
    <row r="178" spans="54:56" ht="15">
      <c r="BB178" s="1"/>
      <c r="BC178" t="s">
        <v>928</v>
      </c>
      <c r="BD178" s="1"/>
    </row>
    <row r="179" spans="54:56" ht="15">
      <c r="BB179" s="1"/>
      <c r="BC179" t="s">
        <v>929</v>
      </c>
      <c r="BD179" s="1"/>
    </row>
    <row r="180" spans="54:56" ht="15">
      <c r="BB180" s="1"/>
      <c r="BC180" t="s">
        <v>930</v>
      </c>
      <c r="BD180" s="1"/>
    </row>
    <row r="181" spans="54:56" ht="15">
      <c r="BB181" s="1"/>
      <c r="BC181" t="s">
        <v>931</v>
      </c>
      <c r="BD181" s="1"/>
    </row>
    <row r="182" spans="54:56" ht="15">
      <c r="BB182" s="1"/>
      <c r="BC182" t="s">
        <v>932</v>
      </c>
      <c r="BD182" s="1"/>
    </row>
    <row r="183" spans="54:56" ht="15">
      <c r="BB183" s="1"/>
      <c r="BC183" t="s">
        <v>933</v>
      </c>
      <c r="BD183" s="1"/>
    </row>
    <row r="184" spans="54:56" ht="15">
      <c r="BB184" s="1"/>
      <c r="BC184" t="s">
        <v>934</v>
      </c>
      <c r="BD184" s="1"/>
    </row>
    <row r="185" spans="54:56" ht="15">
      <c r="BB185" s="1"/>
      <c r="BC185" t="s">
        <v>935</v>
      </c>
      <c r="BD185" s="1"/>
    </row>
    <row r="186" spans="54:56" ht="15">
      <c r="BB186" s="1"/>
      <c r="BC186" t="s">
        <v>936</v>
      </c>
      <c r="BD186" s="1"/>
    </row>
    <row r="187" spans="54:56" ht="15">
      <c r="BB187" s="1"/>
      <c r="BC187" t="s">
        <v>937</v>
      </c>
      <c r="BD187" s="1"/>
    </row>
    <row r="188" spans="54:56" ht="15">
      <c r="BB188" s="1"/>
      <c r="BC188" t="s">
        <v>938</v>
      </c>
      <c r="BD188" s="1"/>
    </row>
    <row r="189" spans="54:56" ht="15">
      <c r="BB189" s="1"/>
      <c r="BC189" t="s">
        <v>939</v>
      </c>
      <c r="BD189" s="1"/>
    </row>
    <row r="190" spans="54:56" ht="15">
      <c r="BB190" s="1"/>
      <c r="BC190" t="s">
        <v>940</v>
      </c>
      <c r="BD190" s="1"/>
    </row>
    <row r="191" spans="54:56" ht="15">
      <c r="BB191" s="1"/>
      <c r="BC191" t="s">
        <v>941</v>
      </c>
      <c r="BD191" s="1"/>
    </row>
    <row r="192" spans="54:56" ht="15">
      <c r="BB192" s="1"/>
      <c r="BC192" t="s">
        <v>942</v>
      </c>
      <c r="BD192" s="1"/>
    </row>
    <row r="193" spans="54:56" ht="15">
      <c r="BB193" s="1"/>
      <c r="BC193" t="s">
        <v>943</v>
      </c>
      <c r="BD193" s="1"/>
    </row>
    <row r="194" spans="54:56" ht="15">
      <c r="BB194" s="1"/>
      <c r="BC194" t="s">
        <v>944</v>
      </c>
      <c r="BD194" s="1"/>
    </row>
    <row r="195" spans="54:56" ht="15">
      <c r="BB195" s="1"/>
      <c r="BC195" t="s">
        <v>945</v>
      </c>
      <c r="BD195" s="1"/>
    </row>
    <row r="196" spans="54:56" ht="15">
      <c r="BB196" s="1"/>
      <c r="BC196" t="s">
        <v>946</v>
      </c>
      <c r="BD196" s="1"/>
    </row>
    <row r="197" spans="54:56" ht="15">
      <c r="BB197" s="1"/>
      <c r="BC197" t="s">
        <v>947</v>
      </c>
      <c r="BD197" s="1"/>
    </row>
    <row r="198" spans="54:56" ht="15">
      <c r="BB198" s="1"/>
      <c r="BC198" t="s">
        <v>948</v>
      </c>
      <c r="BD198" s="1"/>
    </row>
    <row r="199" spans="54:56" ht="15">
      <c r="BB199" s="1"/>
      <c r="BC199" t="s">
        <v>949</v>
      </c>
      <c r="BD199" s="1"/>
    </row>
    <row r="200" spans="54:56" ht="15">
      <c r="BB200" s="1"/>
      <c r="BC200" t="s">
        <v>950</v>
      </c>
      <c r="BD200" s="1"/>
    </row>
    <row r="201" spans="54:56" ht="15">
      <c r="BB201" s="1"/>
      <c r="BC201" t="s">
        <v>951</v>
      </c>
      <c r="BD201" s="1"/>
    </row>
    <row r="202" spans="54:56" ht="15">
      <c r="BB202" s="1"/>
      <c r="BC202" t="s">
        <v>952</v>
      </c>
      <c r="BD202" s="1"/>
    </row>
    <row r="203" spans="54:56" ht="15">
      <c r="BB203" s="1"/>
      <c r="BC203" t="s">
        <v>953</v>
      </c>
      <c r="BD203" s="1"/>
    </row>
    <row r="204" spans="54:56" ht="15">
      <c r="BB204" s="1"/>
      <c r="BC204" t="s">
        <v>954</v>
      </c>
      <c r="BD204" s="1"/>
    </row>
    <row r="205" spans="54:56" ht="15">
      <c r="BB205" s="1"/>
      <c r="BC205" t="s">
        <v>955</v>
      </c>
      <c r="BD205" s="1"/>
    </row>
    <row r="206" spans="54:56" ht="15">
      <c r="BB206" s="1"/>
      <c r="BC206" t="s">
        <v>956</v>
      </c>
      <c r="BD206" s="1"/>
    </row>
    <row r="207" spans="54:56" ht="15">
      <c r="BB207" s="1"/>
      <c r="BC207" t="s">
        <v>957</v>
      </c>
      <c r="BD207" s="1"/>
    </row>
    <row r="208" spans="54:56" ht="15">
      <c r="BB208" s="1"/>
      <c r="BC208" t="s">
        <v>958</v>
      </c>
      <c r="BD208" s="1"/>
    </row>
    <row r="209" spans="54:56" ht="15">
      <c r="BB209" s="1"/>
      <c r="BC209" t="s">
        <v>959</v>
      </c>
      <c r="BD209" s="1"/>
    </row>
    <row r="210" spans="54:56" ht="15">
      <c r="BB210" s="1"/>
      <c r="BC210" t="s">
        <v>960</v>
      </c>
      <c r="BD210" s="1"/>
    </row>
    <row r="211" spans="54:56" ht="15">
      <c r="BB211" s="1"/>
      <c r="BC211" t="s">
        <v>961</v>
      </c>
      <c r="BD211" s="1"/>
    </row>
    <row r="212" spans="54:56" ht="15">
      <c r="BB212" s="1"/>
      <c r="BC212" t="s">
        <v>962</v>
      </c>
      <c r="BD212" s="1"/>
    </row>
    <row r="213" spans="54:56" ht="15">
      <c r="BB213" s="1"/>
      <c r="BC213" t="s">
        <v>963</v>
      </c>
      <c r="BD213" s="1"/>
    </row>
    <row r="214" spans="54:56" ht="15">
      <c r="BB214" s="1"/>
      <c r="BC214" t="s">
        <v>964</v>
      </c>
      <c r="BD214" s="1"/>
    </row>
    <row r="215" spans="54:56" ht="15">
      <c r="BB215" s="1"/>
      <c r="BC215" t="s">
        <v>965</v>
      </c>
      <c r="BD215" s="1"/>
    </row>
    <row r="216" spans="54:56" ht="15">
      <c r="BB216" s="1"/>
      <c r="BC216" t="s">
        <v>966</v>
      </c>
      <c r="BD216" s="1"/>
    </row>
    <row r="217" spans="54:56" ht="15">
      <c r="BB217" s="1"/>
      <c r="BC217" t="s">
        <v>967</v>
      </c>
      <c r="BD217" s="1"/>
    </row>
    <row r="218" spans="54:56" ht="15">
      <c r="BB218" s="1"/>
      <c r="BC218" t="s">
        <v>968</v>
      </c>
      <c r="BD218" s="1"/>
    </row>
    <row r="219" spans="54:56" ht="15">
      <c r="BB219" s="1"/>
      <c r="BC219" t="s">
        <v>969</v>
      </c>
      <c r="BD219" s="1"/>
    </row>
    <row r="220" spans="54:56" ht="15">
      <c r="BB220" s="1"/>
      <c r="BC220" t="s">
        <v>970</v>
      </c>
      <c r="BD220" s="1"/>
    </row>
    <row r="221" spans="54:56" ht="15">
      <c r="BB221" s="1"/>
      <c r="BC221" t="s">
        <v>971</v>
      </c>
      <c r="BD221" s="1"/>
    </row>
    <row r="222" spans="54:56" ht="15">
      <c r="BB222" s="1"/>
      <c r="BC222" t="s">
        <v>972</v>
      </c>
      <c r="BD222" s="1"/>
    </row>
    <row r="223" spans="54:56" ht="15">
      <c r="BB223" s="1"/>
      <c r="BC223" t="s">
        <v>973</v>
      </c>
      <c r="BD223" s="1"/>
    </row>
    <row r="224" spans="54:56" ht="15">
      <c r="BB224" s="1"/>
      <c r="BC224" t="s">
        <v>974</v>
      </c>
      <c r="BD224" s="1"/>
    </row>
    <row r="225" spans="54:56" ht="15">
      <c r="BB225" s="1"/>
      <c r="BC225" t="s">
        <v>975</v>
      </c>
      <c r="BD225" s="1"/>
    </row>
    <row r="226" spans="54:56" ht="15">
      <c r="BB226" s="1"/>
      <c r="BC226" t="s">
        <v>976</v>
      </c>
      <c r="BD226" s="1"/>
    </row>
    <row r="227" spans="54:56" ht="15">
      <c r="BB227" s="1"/>
      <c r="BC227" t="s">
        <v>977</v>
      </c>
      <c r="BD227" s="1"/>
    </row>
    <row r="228" spans="54:56" ht="15">
      <c r="BB228" s="1"/>
      <c r="BC228" t="s">
        <v>978</v>
      </c>
      <c r="BD228" s="1"/>
    </row>
    <row r="229" spans="54:56" ht="15">
      <c r="BB229" s="1"/>
      <c r="BC229" t="s">
        <v>979</v>
      </c>
      <c r="BD229" s="1"/>
    </row>
    <row r="230" spans="54:56" ht="15">
      <c r="BB230" s="1"/>
      <c r="BC230" t="s">
        <v>980</v>
      </c>
      <c r="BD230" s="1"/>
    </row>
    <row r="231" spans="54:56" ht="15">
      <c r="BB231" s="1"/>
      <c r="BC231" t="s">
        <v>981</v>
      </c>
      <c r="BD231" s="1"/>
    </row>
    <row r="232" spans="54:56" ht="15">
      <c r="BB232" s="1"/>
      <c r="BC232" t="s">
        <v>982</v>
      </c>
      <c r="BD232" s="1"/>
    </row>
    <row r="233" spans="54:56" ht="15">
      <c r="BB233" s="1"/>
      <c r="BC233" t="s">
        <v>983</v>
      </c>
      <c r="BD233" s="1"/>
    </row>
    <row r="234" spans="54:56" ht="15">
      <c r="BB234" s="1"/>
      <c r="BC234" t="s">
        <v>984</v>
      </c>
      <c r="BD234" s="1"/>
    </row>
    <row r="235" spans="54:56" ht="15">
      <c r="BB235" s="1"/>
      <c r="BC235" t="s">
        <v>985</v>
      </c>
      <c r="BD235" s="1"/>
    </row>
    <row r="236" spans="54:56" ht="15">
      <c r="BB236" s="1"/>
      <c r="BC236" t="s">
        <v>986</v>
      </c>
      <c r="BD236" s="1"/>
    </row>
    <row r="237" spans="54:56" ht="15">
      <c r="BB237" s="1"/>
      <c r="BC237" t="s">
        <v>986</v>
      </c>
      <c r="BD237" s="1"/>
    </row>
    <row r="238" spans="54:56" ht="15">
      <c r="BB238" s="1"/>
      <c r="BC238" t="s">
        <v>987</v>
      </c>
      <c r="BD238" s="1"/>
    </row>
    <row r="239" spans="54:56" ht="15">
      <c r="BB239" s="1"/>
      <c r="BC239" t="s">
        <v>988</v>
      </c>
      <c r="BD239" s="1"/>
    </row>
    <row r="240" spans="54:56" ht="15">
      <c r="BB240" s="1"/>
      <c r="BC240" t="s">
        <v>989</v>
      </c>
      <c r="BD240" s="1"/>
    </row>
    <row r="241" spans="54:56" ht="15">
      <c r="BB241" s="1"/>
      <c r="BC241" t="s">
        <v>990</v>
      </c>
      <c r="BD241" s="1"/>
    </row>
    <row r="242" spans="54:56" ht="15">
      <c r="BB242" s="1"/>
      <c r="BC242" t="s">
        <v>991</v>
      </c>
      <c r="BD242" s="1"/>
    </row>
    <row r="243" spans="54:56" ht="15">
      <c r="BB243" s="1"/>
      <c r="BC243" t="s">
        <v>992</v>
      </c>
      <c r="BD243" s="1"/>
    </row>
    <row r="244" spans="54:56" ht="15">
      <c r="BB244" s="1"/>
      <c r="BC244" t="s">
        <v>993</v>
      </c>
      <c r="BD244" s="1"/>
    </row>
    <row r="245" spans="54:56" ht="15">
      <c r="BB245" s="1"/>
      <c r="BC245" t="s">
        <v>994</v>
      </c>
      <c r="BD245" s="1"/>
    </row>
    <row r="246" spans="54:56" ht="15">
      <c r="BB246" s="1"/>
      <c r="BC246" t="s">
        <v>995</v>
      </c>
      <c r="BD246" s="1"/>
    </row>
    <row r="247" spans="54:56" ht="15">
      <c r="BB247" s="1"/>
      <c r="BC247" t="s">
        <v>996</v>
      </c>
      <c r="BD247" s="1"/>
    </row>
    <row r="248" spans="54:56" ht="15">
      <c r="BB248" s="1"/>
      <c r="BC248" t="s">
        <v>997</v>
      </c>
      <c r="BD248" s="1"/>
    </row>
    <row r="249" spans="54:56" ht="15">
      <c r="BB249" s="1"/>
      <c r="BC249" t="s">
        <v>998</v>
      </c>
      <c r="BD249" s="1"/>
    </row>
    <row r="250" spans="54:56" ht="15">
      <c r="BB250" s="1"/>
      <c r="BC250" t="s">
        <v>999</v>
      </c>
      <c r="BD250" s="1"/>
    </row>
    <row r="251" spans="54:56" ht="15">
      <c r="BB251" s="1"/>
      <c r="BC251" t="s">
        <v>1000</v>
      </c>
      <c r="BD251" s="1"/>
    </row>
    <row r="252" spans="54:56" ht="15">
      <c r="BB252" s="1"/>
      <c r="BC252" t="s">
        <v>1001</v>
      </c>
      <c r="BD252" s="1"/>
    </row>
    <row r="253" spans="54:56" ht="15">
      <c r="BB253" s="1"/>
      <c r="BC253" t="s">
        <v>1002</v>
      </c>
      <c r="BD253" s="1"/>
    </row>
    <row r="254" spans="54:56" ht="15">
      <c r="BB254" s="1"/>
      <c r="BC254" t="s">
        <v>1003</v>
      </c>
      <c r="BD254" s="1"/>
    </row>
    <row r="255" spans="54:56" ht="15">
      <c r="BB255" s="1"/>
      <c r="BC255" t="s">
        <v>1004</v>
      </c>
      <c r="BD255" s="1"/>
    </row>
    <row r="256" spans="54:56" ht="15">
      <c r="BB256" s="1"/>
      <c r="BC256" t="s">
        <v>1005</v>
      </c>
      <c r="BD256" s="1"/>
    </row>
    <row r="257" spans="54:56" ht="15">
      <c r="BB257" s="1"/>
      <c r="BC257" t="s">
        <v>1006</v>
      </c>
      <c r="BD257" s="1"/>
    </row>
    <row r="258" spans="54:56" ht="15">
      <c r="BB258" s="1"/>
      <c r="BC258" t="s">
        <v>1007</v>
      </c>
      <c r="BD258" s="1"/>
    </row>
    <row r="259" spans="54:56" ht="15">
      <c r="BB259" s="1"/>
      <c r="BC259" t="s">
        <v>1008</v>
      </c>
      <c r="BD259" s="1"/>
    </row>
    <row r="260" spans="54:56" ht="15">
      <c r="BB260" s="1"/>
      <c r="BC260" t="s">
        <v>1009</v>
      </c>
      <c r="BD260" s="1"/>
    </row>
    <row r="261" spans="54:56" ht="15">
      <c r="BB261" s="1"/>
      <c r="BC261" t="s">
        <v>1010</v>
      </c>
      <c r="BD261" s="1"/>
    </row>
    <row r="262" spans="54:56" ht="15">
      <c r="BB262" s="1"/>
      <c r="BC262" t="s">
        <v>1011</v>
      </c>
      <c r="BD262" s="1"/>
    </row>
    <row r="263" spans="54:56" ht="15">
      <c r="BB263" s="1"/>
      <c r="BC263" t="s">
        <v>1012</v>
      </c>
      <c r="BD263" s="1"/>
    </row>
    <row r="264" spans="54:56" ht="15">
      <c r="BB264" s="1"/>
      <c r="BC264" t="s">
        <v>1013</v>
      </c>
      <c r="BD264" s="1"/>
    </row>
    <row r="265" spans="54:56" ht="15">
      <c r="BB265" s="1"/>
      <c r="BC265" t="s">
        <v>1014</v>
      </c>
      <c r="BD265" s="1"/>
    </row>
    <row r="266" spans="54:56" ht="15">
      <c r="BB266" s="1"/>
      <c r="BC266" t="s">
        <v>1015</v>
      </c>
      <c r="BD266" s="1"/>
    </row>
    <row r="267" spans="54:56" ht="15">
      <c r="BB267" s="1"/>
      <c r="BC267" t="s">
        <v>1016</v>
      </c>
      <c r="BD267" s="1"/>
    </row>
    <row r="268" spans="54:56" ht="15">
      <c r="BB268" s="1"/>
      <c r="BC268" t="s">
        <v>1017</v>
      </c>
      <c r="BD268" s="1"/>
    </row>
    <row r="269" spans="54:56" ht="15">
      <c r="BB269" s="1"/>
      <c r="BC269" t="s">
        <v>1018</v>
      </c>
      <c r="BD269" s="1"/>
    </row>
    <row r="270" spans="54:56" ht="15">
      <c r="BB270" s="1"/>
      <c r="BC270" t="s">
        <v>1019</v>
      </c>
      <c r="BD270" s="1"/>
    </row>
    <row r="271" spans="54:56" ht="15">
      <c r="BB271" s="1"/>
      <c r="BC271" t="s">
        <v>1020</v>
      </c>
      <c r="BD271" s="1"/>
    </row>
    <row r="272" spans="54:56" ht="15">
      <c r="BB272" s="1"/>
      <c r="BC272" t="s">
        <v>1021</v>
      </c>
      <c r="BD272" s="1"/>
    </row>
    <row r="273" spans="54:56" ht="15">
      <c r="BB273" s="1"/>
      <c r="BC273" t="s">
        <v>1022</v>
      </c>
      <c r="BD273" s="1"/>
    </row>
    <row r="274" spans="54:56" ht="15">
      <c r="BB274" s="1"/>
      <c r="BC274" t="s">
        <v>1023</v>
      </c>
      <c r="BD274" s="1"/>
    </row>
    <row r="275" spans="54:56" ht="15">
      <c r="BB275" s="1"/>
      <c r="BC275" t="s">
        <v>1024</v>
      </c>
      <c r="BD275" s="1"/>
    </row>
    <row r="276" spans="54:56" ht="15">
      <c r="BB276" s="1"/>
      <c r="BC276" t="s">
        <v>1025</v>
      </c>
      <c r="BD276" s="1"/>
    </row>
    <row r="277" spans="54:56" ht="15">
      <c r="BB277" s="1"/>
      <c r="BC277" t="s">
        <v>1026</v>
      </c>
      <c r="BD277" s="1"/>
    </row>
    <row r="278" spans="54:56" ht="15">
      <c r="BB278" s="1"/>
      <c r="BC278" t="s">
        <v>1027</v>
      </c>
      <c r="BD278" s="1"/>
    </row>
    <row r="279" spans="54:56" ht="15">
      <c r="BB279" s="1"/>
      <c r="BC279" t="s">
        <v>1028</v>
      </c>
      <c r="BD279" s="1"/>
    </row>
    <row r="280" spans="54:56" ht="15">
      <c r="BB280" s="1"/>
      <c r="BC280" t="s">
        <v>1029</v>
      </c>
      <c r="BD280" s="1"/>
    </row>
    <row r="281" spans="54:56" ht="15">
      <c r="BB281" s="1"/>
      <c r="BC281" t="s">
        <v>1030</v>
      </c>
      <c r="BD281" s="1"/>
    </row>
    <row r="282" spans="54:56" ht="15">
      <c r="BB282" s="1"/>
      <c r="BC282" t="s">
        <v>1031</v>
      </c>
      <c r="BD282" s="1"/>
    </row>
    <row r="283" spans="54:56" ht="15">
      <c r="BB283" s="1"/>
      <c r="BC283" t="s">
        <v>1032</v>
      </c>
      <c r="BD283" s="1"/>
    </row>
    <row r="284" spans="54:56" ht="15">
      <c r="BB284" s="1"/>
      <c r="BC284" t="s">
        <v>1033</v>
      </c>
      <c r="BD284" s="1"/>
    </row>
    <row r="285" spans="54:56" ht="15">
      <c r="BB285" s="1"/>
      <c r="BC285" t="s">
        <v>1034</v>
      </c>
      <c r="BD285" s="1"/>
    </row>
    <row r="286" spans="54:56" ht="15">
      <c r="BB286" s="1"/>
      <c r="BC286" t="s">
        <v>1035</v>
      </c>
      <c r="BD286" s="1"/>
    </row>
    <row r="287" spans="54:56" ht="15">
      <c r="BB287" s="1"/>
      <c r="BC287" t="s">
        <v>1036</v>
      </c>
      <c r="BD287" s="1"/>
    </row>
    <row r="288" spans="54:56" ht="15">
      <c r="BB288" s="1"/>
      <c r="BC288" t="s">
        <v>1037</v>
      </c>
      <c r="BD288" s="1"/>
    </row>
    <row r="289" spans="54:56" ht="15">
      <c r="BB289" s="1"/>
      <c r="BC289" t="s">
        <v>1038</v>
      </c>
      <c r="BD289" s="1"/>
    </row>
    <row r="290" spans="54:56" ht="15">
      <c r="BB290" s="1"/>
      <c r="BC290" t="s">
        <v>1039</v>
      </c>
      <c r="BD290" s="1"/>
    </row>
    <row r="291" spans="54:56" ht="15">
      <c r="BB291" s="1"/>
      <c r="BC291" t="s">
        <v>1040</v>
      </c>
      <c r="BD291" s="1"/>
    </row>
    <row r="292" spans="54:56" ht="15">
      <c r="BB292" s="1"/>
      <c r="BC292" t="s">
        <v>1041</v>
      </c>
      <c r="BD292" s="1"/>
    </row>
    <row r="293" spans="54:56" ht="15">
      <c r="BB293" s="1"/>
      <c r="BC293" t="s">
        <v>1042</v>
      </c>
      <c r="BD293" s="1"/>
    </row>
    <row r="294" spans="54:56" ht="15">
      <c r="BB294" s="1"/>
      <c r="BC294" t="s">
        <v>1043</v>
      </c>
      <c r="BD294" s="1"/>
    </row>
    <row r="295" spans="54:56" ht="15">
      <c r="BB295" s="1"/>
      <c r="BC295" t="s">
        <v>1044</v>
      </c>
      <c r="BD295" s="1"/>
    </row>
    <row r="296" spans="54:56" ht="15">
      <c r="BB296" s="1"/>
      <c r="BC296" t="s">
        <v>1045</v>
      </c>
      <c r="BD296" s="1"/>
    </row>
    <row r="297" spans="54:56" ht="15">
      <c r="BB297" s="1"/>
      <c r="BC297" t="s">
        <v>1046</v>
      </c>
      <c r="BD297" s="1"/>
    </row>
    <row r="298" spans="54:56" ht="15">
      <c r="BB298" s="1"/>
      <c r="BC298" t="s">
        <v>1047</v>
      </c>
      <c r="BD298" s="1"/>
    </row>
    <row r="299" spans="54:56" ht="15">
      <c r="BB299" s="1"/>
      <c r="BC299" t="s">
        <v>1048</v>
      </c>
      <c r="BD299" s="1"/>
    </row>
    <row r="300" spans="54:56" ht="15">
      <c r="BB300" s="1"/>
      <c r="BC300" t="s">
        <v>1049</v>
      </c>
      <c r="BD300" s="1"/>
    </row>
    <row r="301" spans="54:56" ht="15">
      <c r="BB301" s="1"/>
      <c r="BC301" t="s">
        <v>1050</v>
      </c>
      <c r="BD301" s="1"/>
    </row>
    <row r="302" spans="54:56" ht="15">
      <c r="BB302" s="1"/>
      <c r="BC302" t="s">
        <v>1051</v>
      </c>
      <c r="BD302" s="1"/>
    </row>
    <row r="303" spans="54:56" ht="15">
      <c r="BB303" s="1"/>
      <c r="BC303" t="s">
        <v>1052</v>
      </c>
      <c r="BD303" s="1"/>
    </row>
    <row r="304" spans="54:56" ht="15">
      <c r="BB304" s="1"/>
      <c r="BC304" t="s">
        <v>1053</v>
      </c>
      <c r="BD304" s="1"/>
    </row>
    <row r="305" spans="54:56" ht="15">
      <c r="BB305" s="1"/>
      <c r="BC305" t="s">
        <v>1054</v>
      </c>
      <c r="BD305" s="1"/>
    </row>
    <row r="306" spans="54:56" ht="15">
      <c r="BB306" s="1"/>
      <c r="BC306" t="s">
        <v>1055</v>
      </c>
      <c r="BD306" s="1"/>
    </row>
    <row r="307" spans="54:56" ht="15">
      <c r="BB307" s="1"/>
      <c r="BC307" t="s">
        <v>1056</v>
      </c>
      <c r="BD307" s="1"/>
    </row>
    <row r="308" spans="54:56" ht="15">
      <c r="BB308" s="1"/>
      <c r="BC308" t="s">
        <v>1059</v>
      </c>
      <c r="BD308" s="1"/>
    </row>
    <row r="309" spans="54:56" ht="15">
      <c r="BB309" s="1"/>
      <c r="BC309" t="s">
        <v>1060</v>
      </c>
      <c r="BD309" s="1"/>
    </row>
    <row r="310" spans="54:56" ht="15">
      <c r="BB310" s="1"/>
      <c r="BC310" t="s">
        <v>1061</v>
      </c>
      <c r="BD310" s="1"/>
    </row>
    <row r="311" spans="54:56" ht="15">
      <c r="BB311" s="1"/>
      <c r="BC311" t="s">
        <v>1062</v>
      </c>
      <c r="BD311" s="1"/>
    </row>
    <row r="312" spans="54:56" ht="15">
      <c r="BB312" s="1"/>
      <c r="BC312" t="s">
        <v>1063</v>
      </c>
      <c r="BD312" s="1"/>
    </row>
    <row r="313" spans="54:56" ht="15">
      <c r="BB313" s="1"/>
      <c r="BC313" t="s">
        <v>1064</v>
      </c>
      <c r="BD313" s="1"/>
    </row>
    <row r="314" spans="54:56" ht="15">
      <c r="BB314" s="1"/>
      <c r="BC314" t="s">
        <v>1065</v>
      </c>
      <c r="BD314" s="1"/>
    </row>
    <row r="315" spans="54:56" ht="15">
      <c r="BB315" s="1"/>
      <c r="BC315" t="s">
        <v>1066</v>
      </c>
      <c r="BD315" s="1"/>
    </row>
    <row r="316" spans="54:56" ht="15">
      <c r="BB316" s="1"/>
      <c r="BC316" t="s">
        <v>1067</v>
      </c>
      <c r="BD316" s="1"/>
    </row>
    <row r="317" spans="54:56" ht="15">
      <c r="BB317" s="1"/>
      <c r="BC317" t="s">
        <v>1068</v>
      </c>
      <c r="BD317" s="1"/>
    </row>
    <row r="318" spans="54:56" ht="15">
      <c r="BB318" s="1"/>
      <c r="BC318" t="s">
        <v>1069</v>
      </c>
      <c r="BD318" s="1"/>
    </row>
    <row r="319" spans="54:56" ht="15">
      <c r="BB319" s="1"/>
      <c r="BC319" t="s">
        <v>1070</v>
      </c>
      <c r="BD319" s="1"/>
    </row>
    <row r="320" spans="54:56" ht="15">
      <c r="BB320" s="1"/>
      <c r="BC320" t="s">
        <v>1071</v>
      </c>
      <c r="BD320" s="1"/>
    </row>
    <row r="321" spans="54:56" ht="15">
      <c r="BB321" s="1"/>
      <c r="BC321" t="s">
        <v>1072</v>
      </c>
      <c r="BD321" s="1"/>
    </row>
    <row r="322" spans="54:56" ht="15">
      <c r="BB322" s="1"/>
      <c r="BC322" t="s">
        <v>1073</v>
      </c>
      <c r="BD322" s="1"/>
    </row>
    <row r="323" spans="54:56" ht="15">
      <c r="BB323" s="1"/>
      <c r="BC323" t="s">
        <v>1074</v>
      </c>
      <c r="BD323" s="1"/>
    </row>
    <row r="324" spans="54:56" ht="15">
      <c r="BB324" s="1"/>
      <c r="BC324" t="s">
        <v>1075</v>
      </c>
      <c r="BD324" s="1"/>
    </row>
    <row r="325" spans="54:56" ht="15">
      <c r="BB325" s="1"/>
      <c r="BC325" t="s">
        <v>1076</v>
      </c>
      <c r="BD325" s="1"/>
    </row>
    <row r="326" spans="54:56" ht="15">
      <c r="BB326" s="1"/>
      <c r="BC326" t="s">
        <v>1077</v>
      </c>
      <c r="BD326" s="1"/>
    </row>
    <row r="327" spans="54:56" ht="15">
      <c r="BB327" s="1"/>
      <c r="BC327" t="s">
        <v>1078</v>
      </c>
      <c r="BD327" s="1"/>
    </row>
    <row r="328" spans="54:56" ht="15">
      <c r="BB328" s="1"/>
      <c r="BC328" t="s">
        <v>1079</v>
      </c>
      <c r="BD328" s="1"/>
    </row>
    <row r="329" spans="54:56" ht="15">
      <c r="BB329" s="1"/>
      <c r="BC329" t="s">
        <v>1080</v>
      </c>
      <c r="BD329" s="1"/>
    </row>
    <row r="330" spans="54:56" ht="15">
      <c r="BB330" s="1"/>
      <c r="BC330" t="s">
        <v>1081</v>
      </c>
      <c r="BD330" s="1"/>
    </row>
    <row r="331" spans="54:56" ht="15">
      <c r="BB331" s="1"/>
      <c r="BC331" t="s">
        <v>1082</v>
      </c>
      <c r="BD331" s="1"/>
    </row>
    <row r="332" spans="54:56" ht="15">
      <c r="BB332" s="1"/>
      <c r="BC332" t="s">
        <v>1083</v>
      </c>
      <c r="BD332" s="1"/>
    </row>
    <row r="333" spans="54:56" ht="15">
      <c r="BB333" s="1"/>
      <c r="BC333" t="s">
        <v>1084</v>
      </c>
      <c r="BD333" s="1"/>
    </row>
    <row r="334" spans="54:56" ht="15">
      <c r="BB334" s="1"/>
      <c r="BC334" t="s">
        <v>1085</v>
      </c>
      <c r="BD334" s="1"/>
    </row>
    <row r="335" spans="54:56" ht="15">
      <c r="BB335" s="1"/>
      <c r="BC335" t="s">
        <v>1086</v>
      </c>
      <c r="BD335" s="1"/>
    </row>
    <row r="336" spans="54:56" ht="15">
      <c r="BB336" s="1"/>
      <c r="BC336" t="s">
        <v>1087</v>
      </c>
      <c r="BD336" s="1"/>
    </row>
    <row r="337" spans="54:56" ht="15">
      <c r="BB337" s="1"/>
      <c r="BC337" t="s">
        <v>1088</v>
      </c>
      <c r="BD337" s="1"/>
    </row>
    <row r="338" spans="54:56" ht="15">
      <c r="BB338" s="1"/>
      <c r="BC338" t="s">
        <v>1089</v>
      </c>
      <c r="BD338" s="1"/>
    </row>
    <row r="339" spans="54:56" ht="15">
      <c r="BB339" s="1"/>
      <c r="BC339" t="s">
        <v>1090</v>
      </c>
      <c r="BD339" s="1"/>
    </row>
    <row r="340" spans="54:56" ht="15">
      <c r="BB340" s="1"/>
      <c r="BC340" t="s">
        <v>1091</v>
      </c>
      <c r="BD340" s="1"/>
    </row>
    <row r="341" spans="54:56" ht="15">
      <c r="BB341" s="1"/>
      <c r="BC341" t="s">
        <v>1092</v>
      </c>
      <c r="BD341" s="1"/>
    </row>
    <row r="342" spans="54:56" ht="15">
      <c r="BB342" s="1"/>
      <c r="BC342" t="s">
        <v>1093</v>
      </c>
      <c r="BD342" s="1"/>
    </row>
    <row r="343" spans="54:56" ht="15">
      <c r="BB343" s="1"/>
      <c r="BC343" t="s">
        <v>1094</v>
      </c>
      <c r="BD343" s="1"/>
    </row>
    <row r="344" spans="54:56" ht="15">
      <c r="BB344" s="1"/>
      <c r="BC344" t="s">
        <v>1095</v>
      </c>
      <c r="BD344" s="1"/>
    </row>
    <row r="345" spans="54:56" ht="15">
      <c r="BB345" s="1"/>
      <c r="BC345" t="s">
        <v>1096</v>
      </c>
      <c r="BD345" s="1"/>
    </row>
    <row r="346" spans="54:56" ht="15">
      <c r="BB346" s="1"/>
      <c r="BC346" t="s">
        <v>1097</v>
      </c>
      <c r="BD346" s="1"/>
    </row>
    <row r="347" spans="54:56" ht="15">
      <c r="BB347" s="1"/>
      <c r="BC347" t="s">
        <v>1098</v>
      </c>
      <c r="BD347" s="1"/>
    </row>
    <row r="348" spans="54:56" ht="15">
      <c r="BB348" s="1"/>
      <c r="BC348" t="s">
        <v>1099</v>
      </c>
      <c r="BD348" s="1"/>
    </row>
    <row r="349" spans="54:56" ht="15">
      <c r="BB349" s="1"/>
      <c r="BC349" t="s">
        <v>1100</v>
      </c>
      <c r="BD349" s="1"/>
    </row>
    <row r="350" spans="54:56" ht="15">
      <c r="BB350" s="1"/>
      <c r="BC350" t="s">
        <v>1101</v>
      </c>
      <c r="BD350" s="1"/>
    </row>
    <row r="351" spans="54:56" ht="15">
      <c r="BB351" s="1"/>
      <c r="BC351" t="s">
        <v>1102</v>
      </c>
      <c r="BD351" s="1"/>
    </row>
    <row r="352" spans="54:56" ht="15">
      <c r="BB352" s="1"/>
      <c r="BC352" t="s">
        <v>1103</v>
      </c>
      <c r="BD352" s="1"/>
    </row>
    <row r="353" spans="54:56" ht="15">
      <c r="BB353" s="1"/>
      <c r="BC353" t="s">
        <v>1104</v>
      </c>
      <c r="BD353" s="1"/>
    </row>
    <row r="354" spans="54:56" ht="15">
      <c r="BB354" s="1"/>
      <c r="BC354" t="s">
        <v>1105</v>
      </c>
      <c r="BD354" s="1"/>
    </row>
    <row r="355" spans="54:56" ht="15">
      <c r="BB355" s="1"/>
      <c r="BC355" t="s">
        <v>1106</v>
      </c>
      <c r="BD355" s="1"/>
    </row>
    <row r="356" spans="54:56" ht="15">
      <c r="BB356" s="1"/>
      <c r="BC356" t="s">
        <v>1107</v>
      </c>
      <c r="BD356" s="1"/>
    </row>
    <row r="357" spans="54:56" ht="15">
      <c r="BB357" s="1"/>
      <c r="BC357" t="s">
        <v>1108</v>
      </c>
      <c r="BD357" s="1"/>
    </row>
    <row r="358" spans="54:56" ht="15">
      <c r="BB358" s="1"/>
      <c r="BC358" t="s">
        <v>1109</v>
      </c>
      <c r="BD358" s="1"/>
    </row>
    <row r="359" spans="54:56" ht="15">
      <c r="BB359" s="1"/>
      <c r="BC359" t="s">
        <v>1110</v>
      </c>
      <c r="BD359" s="1"/>
    </row>
    <row r="360" spans="54:56" ht="15">
      <c r="BB360" s="1"/>
      <c r="BC360" t="s">
        <v>1111</v>
      </c>
      <c r="BD360" s="1"/>
    </row>
    <row r="361" spans="54:56" ht="15">
      <c r="BB361" s="1"/>
      <c r="BC361" t="s">
        <v>1112</v>
      </c>
      <c r="BD361" s="1"/>
    </row>
    <row r="362" spans="54:56" ht="15">
      <c r="BB362" s="1"/>
      <c r="BC362" t="s">
        <v>1113</v>
      </c>
      <c r="BD362" s="1"/>
    </row>
    <row r="363" spans="54:56" ht="15">
      <c r="BB363" s="1"/>
      <c r="BC363" t="s">
        <v>1114</v>
      </c>
      <c r="BD363" s="1"/>
    </row>
    <row r="364" spans="54:56" ht="15">
      <c r="BB364" s="1"/>
      <c r="BC364" t="s">
        <v>1115</v>
      </c>
      <c r="BD364" s="1"/>
    </row>
    <row r="365" spans="54:56" ht="15">
      <c r="BB365" s="1"/>
      <c r="BC365" t="s">
        <v>1116</v>
      </c>
      <c r="BD365" s="1"/>
    </row>
    <row r="366" spans="54:56" ht="15">
      <c r="BB366" s="1"/>
      <c r="BC366" t="s">
        <v>1117</v>
      </c>
      <c r="BD366" s="1"/>
    </row>
    <row r="367" spans="54:56" ht="15">
      <c r="BB367" s="1"/>
      <c r="BC367" t="s">
        <v>1118</v>
      </c>
      <c r="BD367" s="1"/>
    </row>
    <row r="368" spans="54:56" ht="15">
      <c r="BB368" s="1"/>
      <c r="BC368" t="s">
        <v>1119</v>
      </c>
      <c r="BD368" s="1"/>
    </row>
    <row r="369" spans="54:56" ht="15">
      <c r="BB369" s="1"/>
      <c r="BC369" t="s">
        <v>1120</v>
      </c>
      <c r="BD369" s="1"/>
    </row>
    <row r="370" spans="54:56" ht="15">
      <c r="BB370" s="1"/>
      <c r="BC370" t="s">
        <v>1121</v>
      </c>
      <c r="BD370" s="1"/>
    </row>
    <row r="371" spans="54:56" ht="15">
      <c r="BB371" s="1"/>
      <c r="BC371" t="s">
        <v>1122</v>
      </c>
      <c r="BD371" s="1"/>
    </row>
    <row r="372" spans="54:56" ht="15">
      <c r="BB372" s="1"/>
      <c r="BC372" t="s">
        <v>1123</v>
      </c>
      <c r="BD372" s="1"/>
    </row>
    <row r="373" spans="54:56" ht="15">
      <c r="BB373" s="1"/>
      <c r="BC373" t="s">
        <v>1124</v>
      </c>
      <c r="BD373" s="1"/>
    </row>
    <row r="374" spans="54:56" ht="15">
      <c r="BB374" s="1"/>
      <c r="BC374" t="s">
        <v>1125</v>
      </c>
      <c r="BD374" s="1"/>
    </row>
    <row r="375" spans="54:56" ht="15">
      <c r="BB375" s="1"/>
      <c r="BC375" t="s">
        <v>1126</v>
      </c>
      <c r="BD375" s="1"/>
    </row>
    <row r="376" spans="54:56" ht="15">
      <c r="BB376" s="1"/>
      <c r="BC376" t="s">
        <v>1127</v>
      </c>
      <c r="BD376" s="1"/>
    </row>
    <row r="377" spans="54:56" ht="15">
      <c r="BB377" s="1"/>
      <c r="BC377" t="s">
        <v>1128</v>
      </c>
      <c r="BD377" s="1"/>
    </row>
    <row r="378" spans="54:56" ht="15">
      <c r="BB378" s="1"/>
      <c r="BC378" t="s">
        <v>1129</v>
      </c>
      <c r="BD378" s="1"/>
    </row>
    <row r="379" spans="54:56" ht="15">
      <c r="BB379" s="1"/>
      <c r="BC379" t="s">
        <v>1130</v>
      </c>
      <c r="BD379" s="1"/>
    </row>
    <row r="380" spans="54:56" ht="15">
      <c r="BB380" s="1"/>
      <c r="BC380" t="s">
        <v>1131</v>
      </c>
      <c r="BD380" s="1"/>
    </row>
    <row r="381" spans="54:56" ht="15">
      <c r="BB381" s="1"/>
      <c r="BC381" t="s">
        <v>1132</v>
      </c>
      <c r="BD381" s="1"/>
    </row>
    <row r="382" spans="54:56" ht="15">
      <c r="BB382" s="1"/>
      <c r="BC382" t="s">
        <v>1133</v>
      </c>
      <c r="BD382" s="1"/>
    </row>
    <row r="383" spans="54:56" ht="15">
      <c r="BB383" s="1"/>
      <c r="BC383" t="s">
        <v>1134</v>
      </c>
      <c r="BD383" s="1"/>
    </row>
    <row r="384" spans="54:56" ht="15">
      <c r="BB384" s="1"/>
      <c r="BC384" t="s">
        <v>1135</v>
      </c>
      <c r="BD384" s="1"/>
    </row>
    <row r="385" spans="54:56" ht="15">
      <c r="BB385" s="1"/>
      <c r="BC385" t="s">
        <v>1136</v>
      </c>
      <c r="BD385" s="1"/>
    </row>
    <row r="386" spans="54:56" ht="15">
      <c r="BB386" s="1"/>
      <c r="BC386" t="s">
        <v>1137</v>
      </c>
      <c r="BD386" s="1"/>
    </row>
    <row r="387" spans="54:56" ht="15">
      <c r="BB387" s="1"/>
      <c r="BC387" t="s">
        <v>1138</v>
      </c>
      <c r="BD387" s="1"/>
    </row>
    <row r="388" spans="54:56" ht="15">
      <c r="BB388" s="1"/>
      <c r="BC388" t="s">
        <v>1139</v>
      </c>
      <c r="BD388" s="1"/>
    </row>
    <row r="389" spans="54:56" ht="15">
      <c r="BB389" s="1"/>
      <c r="BC389" t="s">
        <v>1140</v>
      </c>
      <c r="BD389" s="1"/>
    </row>
    <row r="390" spans="54:56" ht="15">
      <c r="BB390" s="1"/>
      <c r="BC390" t="s">
        <v>1141</v>
      </c>
      <c r="BD390" s="1"/>
    </row>
    <row r="391" spans="54:56" ht="15">
      <c r="BB391" s="1"/>
      <c r="BC391" t="s">
        <v>1142</v>
      </c>
      <c r="BD391" s="1"/>
    </row>
    <row r="392" spans="54:56" ht="15">
      <c r="BB392" s="1"/>
      <c r="BC392" t="s">
        <v>1143</v>
      </c>
      <c r="BD392" s="1"/>
    </row>
    <row r="393" spans="54:56" ht="15">
      <c r="BB393" s="1"/>
      <c r="BC393" t="s">
        <v>1144</v>
      </c>
      <c r="BD393" s="1"/>
    </row>
    <row r="394" spans="54:56" ht="15">
      <c r="BB394" s="1"/>
      <c r="BC394" t="s">
        <v>1145</v>
      </c>
      <c r="BD394" s="1"/>
    </row>
    <row r="395" spans="54:56" ht="15">
      <c r="BB395" s="1"/>
      <c r="BC395" t="s">
        <v>1146</v>
      </c>
      <c r="BD395" s="1"/>
    </row>
    <row r="396" spans="54:56" ht="15">
      <c r="BB396" s="1"/>
      <c r="BC396" t="s">
        <v>1147</v>
      </c>
      <c r="BD396" s="1"/>
    </row>
    <row r="397" spans="54:56" ht="15">
      <c r="BB397" s="1"/>
      <c r="BC397" t="s">
        <v>1148</v>
      </c>
      <c r="BD397" s="1"/>
    </row>
    <row r="398" spans="54:56" ht="15">
      <c r="BB398" s="1"/>
      <c r="BC398" t="s">
        <v>1149</v>
      </c>
      <c r="BD398" s="1"/>
    </row>
    <row r="399" spans="54:56" ht="15">
      <c r="BB399" s="1"/>
      <c r="BC399" t="s">
        <v>1150</v>
      </c>
      <c r="BD399" s="1"/>
    </row>
    <row r="400" spans="54:56" ht="15">
      <c r="BB400" s="1"/>
      <c r="BC400" t="s">
        <v>1151</v>
      </c>
      <c r="BD400" s="1"/>
    </row>
    <row r="401" spans="54:56" ht="15">
      <c r="BB401" s="1"/>
      <c r="BC401" t="s">
        <v>1152</v>
      </c>
      <c r="BD401" s="1"/>
    </row>
    <row r="402" spans="54:56" ht="15">
      <c r="BB402" s="1"/>
      <c r="BC402" t="s">
        <v>1153</v>
      </c>
      <c r="BD402" s="1"/>
    </row>
    <row r="403" spans="54:56" ht="15">
      <c r="BB403" s="1"/>
      <c r="BC403" t="s">
        <v>1154</v>
      </c>
      <c r="BD403" s="1"/>
    </row>
    <row r="404" spans="54:56" ht="15">
      <c r="BB404" s="1"/>
      <c r="BC404" t="s">
        <v>1155</v>
      </c>
      <c r="BD404" s="1"/>
    </row>
    <row r="405" spans="54:56" ht="15">
      <c r="BB405" s="1"/>
      <c r="BC405" t="s">
        <v>1156</v>
      </c>
      <c r="BD405" s="1"/>
    </row>
    <row r="406" spans="54:56" ht="15">
      <c r="BB406" s="1"/>
      <c r="BC406" t="s">
        <v>1157</v>
      </c>
      <c r="BD406" s="1"/>
    </row>
    <row r="407" spans="54:56" ht="15">
      <c r="BB407" s="1"/>
      <c r="BC407" t="s">
        <v>1158</v>
      </c>
      <c r="BD407" s="1"/>
    </row>
    <row r="408" spans="54:56" ht="15">
      <c r="BB408" s="1"/>
      <c r="BC408" t="s">
        <v>1159</v>
      </c>
      <c r="BD408" s="1"/>
    </row>
    <row r="409" spans="54:56" ht="15">
      <c r="BB409" s="1"/>
      <c r="BC409" t="s">
        <v>1160</v>
      </c>
      <c r="BD409" s="1"/>
    </row>
    <row r="410" spans="54:56" ht="15">
      <c r="BB410" s="1"/>
      <c r="BC410" t="s">
        <v>1161</v>
      </c>
      <c r="BD410" s="1"/>
    </row>
    <row r="411" spans="54:56" ht="15">
      <c r="BB411" s="1"/>
      <c r="BC411" t="s">
        <v>1162</v>
      </c>
      <c r="BD411" s="1"/>
    </row>
    <row r="412" spans="54:56" ht="15">
      <c r="BB412" s="1"/>
      <c r="BC412" t="s">
        <v>1163</v>
      </c>
      <c r="BD412" s="1"/>
    </row>
    <row r="413" spans="54:56" ht="15">
      <c r="BB413" s="1"/>
      <c r="BC413" t="s">
        <v>1164</v>
      </c>
      <c r="BD413" s="1"/>
    </row>
    <row r="414" spans="54:56" ht="15">
      <c r="BB414" s="1"/>
      <c r="BC414" t="s">
        <v>1165</v>
      </c>
      <c r="BD414" s="1"/>
    </row>
    <row r="415" spans="54:56" ht="15">
      <c r="BB415" s="1"/>
      <c r="BC415" t="s">
        <v>1166</v>
      </c>
      <c r="BD415" s="1"/>
    </row>
    <row r="416" spans="54:56" ht="15">
      <c r="BB416" s="1"/>
      <c r="BC416" t="s">
        <v>1167</v>
      </c>
      <c r="BD416" s="1"/>
    </row>
    <row r="417" spans="54:56" ht="15">
      <c r="BB417" s="1"/>
      <c r="BC417" t="s">
        <v>1168</v>
      </c>
      <c r="BD417" s="1"/>
    </row>
    <row r="418" spans="54:56" ht="15">
      <c r="BB418" s="1"/>
      <c r="BC418" t="s">
        <v>1169</v>
      </c>
      <c r="BD418" s="1"/>
    </row>
    <row r="419" spans="54:56" ht="15">
      <c r="BB419" s="1"/>
      <c r="BC419" t="s">
        <v>1170</v>
      </c>
      <c r="BD419" s="1"/>
    </row>
    <row r="420" spans="54:56" ht="15">
      <c r="BB420" s="1"/>
      <c r="BC420" t="s">
        <v>1171</v>
      </c>
      <c r="BD420" s="1"/>
    </row>
    <row r="421" spans="54:56" ht="15">
      <c r="BB421" s="1"/>
      <c r="BC421" t="s">
        <v>1172</v>
      </c>
      <c r="BD421" s="1"/>
    </row>
    <row r="422" spans="54:56" ht="15">
      <c r="BB422" s="1"/>
      <c r="BC422" t="s">
        <v>1173</v>
      </c>
      <c r="BD422" s="1"/>
    </row>
    <row r="423" spans="54:56" ht="15">
      <c r="BB423" s="1"/>
      <c r="BC423" t="s">
        <v>1174</v>
      </c>
      <c r="BD423" s="1"/>
    </row>
    <row r="424" spans="54:56" ht="15">
      <c r="BB424" s="1"/>
      <c r="BC424" t="s">
        <v>1175</v>
      </c>
      <c r="BD424" s="1"/>
    </row>
    <row r="425" spans="54:56" ht="15">
      <c r="BB425" s="1"/>
      <c r="BC425" t="s">
        <v>1176</v>
      </c>
      <c r="BD425" s="1"/>
    </row>
    <row r="426" spans="54:56" ht="15">
      <c r="BB426" s="1"/>
      <c r="BC426" t="s">
        <v>1177</v>
      </c>
      <c r="BD426" s="1"/>
    </row>
    <row r="427" spans="54:56" ht="15">
      <c r="BB427" s="1"/>
      <c r="BC427" t="s">
        <v>1178</v>
      </c>
      <c r="BD427" s="1"/>
    </row>
    <row r="428" spans="54:56" ht="15">
      <c r="BB428" s="1"/>
      <c r="BC428" t="s">
        <v>1179</v>
      </c>
      <c r="BD428" s="1"/>
    </row>
    <row r="429" spans="54:56" ht="15">
      <c r="BB429" s="1"/>
      <c r="BC429" t="s">
        <v>1180</v>
      </c>
      <c r="BD429" s="1"/>
    </row>
    <row r="430" spans="54:56" ht="15">
      <c r="BB430" s="1"/>
      <c r="BC430" t="s">
        <v>1181</v>
      </c>
      <c r="BD430" s="1"/>
    </row>
    <row r="431" spans="54:56" ht="15">
      <c r="BB431" s="1"/>
      <c r="BC431" t="s">
        <v>1182</v>
      </c>
      <c r="BD431" s="1"/>
    </row>
    <row r="432" spans="54:56" ht="15">
      <c r="BB432" s="1"/>
      <c r="BC432" t="s">
        <v>1183</v>
      </c>
      <c r="BD432" s="1"/>
    </row>
    <row r="433" spans="54:56" ht="15">
      <c r="BB433" s="1"/>
      <c r="BC433" t="s">
        <v>1184</v>
      </c>
      <c r="BD433" s="1"/>
    </row>
    <row r="434" spans="54:56" ht="15">
      <c r="BB434" s="1"/>
      <c r="BC434" t="s">
        <v>1185</v>
      </c>
      <c r="BD434" s="1"/>
    </row>
    <row r="435" spans="54:56" ht="15">
      <c r="BB435" s="1"/>
      <c r="BC435" t="s">
        <v>1186</v>
      </c>
      <c r="BD435" s="1"/>
    </row>
    <row r="436" spans="54:56" ht="15">
      <c r="BB436" s="1"/>
      <c r="BC436" t="s">
        <v>1187</v>
      </c>
      <c r="BD436" s="1"/>
    </row>
    <row r="437" spans="54:56" ht="15">
      <c r="BB437" s="1"/>
      <c r="BC437" t="s">
        <v>1188</v>
      </c>
      <c r="BD437" s="1"/>
    </row>
    <row r="438" spans="54:56" ht="15">
      <c r="BB438" s="1"/>
      <c r="BC438" t="s">
        <v>1189</v>
      </c>
      <c r="BD438" s="1"/>
    </row>
    <row r="439" spans="54:56" ht="15">
      <c r="BB439" s="1"/>
      <c r="BC439" t="s">
        <v>1190</v>
      </c>
      <c r="BD439" s="1"/>
    </row>
    <row r="440" spans="54:56" ht="15">
      <c r="BB440" s="1"/>
      <c r="BC440" t="s">
        <v>1191</v>
      </c>
      <c r="BD440" s="1"/>
    </row>
    <row r="441" spans="54:56" ht="15">
      <c r="BB441" s="1"/>
      <c r="BC441" t="s">
        <v>1192</v>
      </c>
      <c r="BD441" s="1"/>
    </row>
    <row r="442" spans="54:56" ht="15">
      <c r="BB442" s="1"/>
      <c r="BC442" t="s">
        <v>1193</v>
      </c>
      <c r="BD442" s="1"/>
    </row>
    <row r="443" spans="54:56" ht="15">
      <c r="BB443" s="1"/>
      <c r="BC443" t="s">
        <v>1194</v>
      </c>
      <c r="BD443" s="1"/>
    </row>
    <row r="444" spans="54:56" ht="15">
      <c r="BB444" s="1"/>
      <c r="BC444" t="s">
        <v>1195</v>
      </c>
      <c r="BD444" s="1"/>
    </row>
    <row r="445" spans="54:56" ht="15">
      <c r="BB445" s="1"/>
      <c r="BC445" t="s">
        <v>1196</v>
      </c>
      <c r="BD445" s="1"/>
    </row>
    <row r="446" spans="54:56" ht="15">
      <c r="BB446" s="1"/>
      <c r="BC446" t="s">
        <v>1197</v>
      </c>
      <c r="BD446" s="1"/>
    </row>
    <row r="447" spans="54:56" ht="15">
      <c r="BB447" s="1"/>
      <c r="BC447" t="s">
        <v>1198</v>
      </c>
      <c r="BD447" s="1"/>
    </row>
    <row r="448" spans="54:56" ht="15">
      <c r="BB448" s="1"/>
      <c r="BC448" t="s">
        <v>1199</v>
      </c>
      <c r="BD448" s="1"/>
    </row>
    <row r="449" spans="54:56" ht="15">
      <c r="BB449" s="1"/>
      <c r="BC449" t="s">
        <v>1200</v>
      </c>
      <c r="BD449" s="1"/>
    </row>
    <row r="450" spans="54:56" ht="15">
      <c r="BB450" s="1"/>
      <c r="BC450" t="s">
        <v>1201</v>
      </c>
      <c r="BD450" s="1"/>
    </row>
    <row r="451" spans="54:56" ht="15">
      <c r="BB451" s="1"/>
      <c r="BC451" t="s">
        <v>1202</v>
      </c>
      <c r="BD451" s="1"/>
    </row>
    <row r="452" spans="54:56" ht="15">
      <c r="BB452" s="1"/>
      <c r="BC452" t="s">
        <v>1203</v>
      </c>
      <c r="BD452" s="1"/>
    </row>
    <row r="453" spans="54:56" ht="15">
      <c r="BB453" s="1"/>
      <c r="BC453" t="s">
        <v>1204</v>
      </c>
      <c r="BD453" s="1"/>
    </row>
    <row r="454" spans="54:56" ht="15">
      <c r="BB454" s="1"/>
      <c r="BC454" t="s">
        <v>1205</v>
      </c>
      <c r="BD454" s="1"/>
    </row>
    <row r="455" spans="54:56" ht="15">
      <c r="BB455" s="1"/>
      <c r="BC455" t="s">
        <v>1206</v>
      </c>
      <c r="BD455" s="1"/>
    </row>
    <row r="456" spans="54:56" ht="15">
      <c r="BB456" s="1"/>
      <c r="BC456" t="s">
        <v>1207</v>
      </c>
      <c r="BD456" s="1"/>
    </row>
    <row r="457" spans="54:56" ht="15">
      <c r="BB457" s="1"/>
      <c r="BC457" t="s">
        <v>1208</v>
      </c>
      <c r="BD457" s="1"/>
    </row>
    <row r="458" spans="54:56" ht="15">
      <c r="BB458" s="1"/>
      <c r="BC458" t="s">
        <v>1209</v>
      </c>
      <c r="BD458" s="1"/>
    </row>
    <row r="459" spans="54:56" ht="15">
      <c r="BB459" s="1"/>
      <c r="BC459" t="s">
        <v>1210</v>
      </c>
      <c r="BD459" s="1"/>
    </row>
    <row r="460" spans="54:56" ht="15">
      <c r="BB460" s="1"/>
      <c r="BC460" t="s">
        <v>1211</v>
      </c>
      <c r="BD460" s="1"/>
    </row>
    <row r="461" spans="54:56" ht="15">
      <c r="BB461" s="1"/>
      <c r="BC461" t="s">
        <v>1212</v>
      </c>
      <c r="BD461" s="1"/>
    </row>
    <row r="462" spans="54:56" ht="15">
      <c r="BB462" s="1"/>
      <c r="BC462" t="s">
        <v>1213</v>
      </c>
      <c r="BD462" s="1"/>
    </row>
    <row r="463" spans="54:56" ht="15">
      <c r="BB463" s="1"/>
      <c r="BC463" t="s">
        <v>1214</v>
      </c>
      <c r="BD463" s="1"/>
    </row>
    <row r="464" spans="54:56" ht="15">
      <c r="BB464" s="1"/>
      <c r="BC464" t="s">
        <v>1215</v>
      </c>
      <c r="BD464" s="1"/>
    </row>
    <row r="465" spans="54:56" ht="15">
      <c r="BB465" s="1"/>
      <c r="BC465" t="s">
        <v>1534</v>
      </c>
      <c r="BD465" s="1"/>
    </row>
    <row r="466" spans="54:56" ht="15">
      <c r="BB466" s="1"/>
      <c r="BC466" t="s">
        <v>1535</v>
      </c>
      <c r="BD466" s="1"/>
    </row>
    <row r="467" spans="54:56" ht="15">
      <c r="BB467" s="1"/>
      <c r="BC467" t="s">
        <v>1536</v>
      </c>
      <c r="BD467" s="1"/>
    </row>
    <row r="468" spans="54:56" ht="15">
      <c r="BB468" s="1"/>
      <c r="BC468" t="s">
        <v>1537</v>
      </c>
      <c r="BD468" s="1"/>
    </row>
    <row r="469" spans="54:56" ht="15">
      <c r="BB469" s="1"/>
      <c r="BC469" t="s">
        <v>1538</v>
      </c>
      <c r="BD469" s="1"/>
    </row>
    <row r="470" spans="54:56" ht="15">
      <c r="BB470" s="1"/>
      <c r="BC470" t="s">
        <v>1539</v>
      </c>
      <c r="BD470" s="1"/>
    </row>
    <row r="471" spans="54:56" ht="15">
      <c r="BB471" s="1"/>
      <c r="BC471" t="s">
        <v>1540</v>
      </c>
      <c r="BD471" s="1"/>
    </row>
    <row r="472" spans="54:56" ht="15">
      <c r="BB472" s="1"/>
      <c r="BC472" t="s">
        <v>1541</v>
      </c>
      <c r="BD472" s="1"/>
    </row>
    <row r="473" spans="54:56" ht="15">
      <c r="BB473" s="1"/>
      <c r="BC473" t="s">
        <v>1542</v>
      </c>
      <c r="BD473" s="1"/>
    </row>
    <row r="474" spans="54:56" ht="15">
      <c r="BB474" s="1"/>
      <c r="BC474" t="s">
        <v>1543</v>
      </c>
      <c r="BD474" s="1"/>
    </row>
    <row r="475" spans="54:56" ht="15">
      <c r="BB475" s="1"/>
      <c r="BC475" t="s">
        <v>1544</v>
      </c>
      <c r="BD475" s="1"/>
    </row>
    <row r="476" spans="54:56" ht="15">
      <c r="BB476" s="1"/>
      <c r="BC476" t="s">
        <v>1545</v>
      </c>
      <c r="BD476" s="1"/>
    </row>
    <row r="477" spans="54:56" ht="15">
      <c r="BB477" s="1"/>
      <c r="BC477" t="s">
        <v>1546</v>
      </c>
      <c r="BD477" s="1"/>
    </row>
    <row r="478" spans="54:56" ht="15">
      <c r="BB478" s="1"/>
      <c r="BC478" t="s">
        <v>1547</v>
      </c>
      <c r="BD478" s="1"/>
    </row>
    <row r="479" spans="54:56" ht="15">
      <c r="BB479" s="1"/>
      <c r="BC479" t="s">
        <v>1548</v>
      </c>
      <c r="BD479" s="1"/>
    </row>
    <row r="480" spans="54:56" ht="15">
      <c r="BB480" s="1"/>
      <c r="BC480" t="s">
        <v>1549</v>
      </c>
      <c r="BD480" s="1"/>
    </row>
    <row r="481" spans="54:56" ht="15">
      <c r="BB481" s="1"/>
      <c r="BC481" t="s">
        <v>1550</v>
      </c>
      <c r="BD481" s="1"/>
    </row>
    <row r="482" spans="54:56" ht="15">
      <c r="BB482" s="1"/>
      <c r="BC482" t="s">
        <v>1551</v>
      </c>
      <c r="BD482" s="1"/>
    </row>
    <row r="483" spans="54:56" ht="15">
      <c r="BB483" s="1"/>
      <c r="BC483" t="s">
        <v>1552</v>
      </c>
      <c r="BD483" s="1"/>
    </row>
    <row r="484" spans="54:56" ht="15">
      <c r="BB484" s="1"/>
      <c r="BC484" t="s">
        <v>1553</v>
      </c>
      <c r="BD484" s="1"/>
    </row>
    <row r="485" spans="54:56" ht="15">
      <c r="BB485" s="1"/>
      <c r="BC485" t="s">
        <v>1554</v>
      </c>
      <c r="BD485" s="1"/>
    </row>
    <row r="486" spans="54:56" ht="15">
      <c r="BB486" s="1"/>
      <c r="BC486" t="s">
        <v>1555</v>
      </c>
      <c r="BD486" s="1"/>
    </row>
    <row r="487" spans="54:56" ht="15">
      <c r="BB487" s="1"/>
      <c r="BC487" t="s">
        <v>1556</v>
      </c>
      <c r="BD487" s="1"/>
    </row>
    <row r="488" spans="54:56" ht="15">
      <c r="BB488" s="1"/>
      <c r="BC488" t="s">
        <v>1557</v>
      </c>
      <c r="BD488" s="1"/>
    </row>
    <row r="489" spans="54:56" ht="15">
      <c r="BB489" s="1"/>
      <c r="BC489" t="s">
        <v>1558</v>
      </c>
      <c r="BD489" s="1"/>
    </row>
    <row r="490" spans="54:56" ht="15">
      <c r="BB490" s="1"/>
      <c r="BC490" t="s">
        <v>1559</v>
      </c>
      <c r="BD490" s="1"/>
    </row>
    <row r="491" spans="54:56" ht="15">
      <c r="BB491" s="1"/>
      <c r="BC491" t="s">
        <v>1560</v>
      </c>
      <c r="BD491" s="1"/>
    </row>
    <row r="492" spans="54:56" ht="15">
      <c r="BB492" s="1"/>
      <c r="BC492" t="s">
        <v>1561</v>
      </c>
      <c r="BD492" s="1"/>
    </row>
    <row r="493" spans="54:56" ht="15">
      <c r="BB493" s="1"/>
      <c r="BC493" t="s">
        <v>1562</v>
      </c>
      <c r="BD493" s="1"/>
    </row>
    <row r="494" spans="54:56" ht="15">
      <c r="BB494" s="1"/>
      <c r="BC494" t="s">
        <v>1563</v>
      </c>
      <c r="BD494" s="1"/>
    </row>
    <row r="495" spans="54:56" ht="15">
      <c r="BB495" s="1"/>
      <c r="BC495" t="s">
        <v>1564</v>
      </c>
      <c r="BD495" s="1"/>
    </row>
    <row r="496" spans="54:56" ht="15">
      <c r="BB496" s="1"/>
      <c r="BC496" t="s">
        <v>1565</v>
      </c>
      <c r="BD496" s="1"/>
    </row>
    <row r="497" spans="54:56" ht="15">
      <c r="BB497" s="1"/>
      <c r="BC497" t="s">
        <v>1566</v>
      </c>
      <c r="BD497" s="1"/>
    </row>
    <row r="498" spans="54:56" ht="15">
      <c r="BB498" s="1"/>
      <c r="BC498" t="s">
        <v>1567</v>
      </c>
      <c r="BD498" s="1"/>
    </row>
    <row r="499" spans="54:56" ht="15">
      <c r="BB499" s="1"/>
      <c r="BC499" t="s">
        <v>1568</v>
      </c>
      <c r="BD499" s="1"/>
    </row>
    <row r="500" spans="54:56" ht="15">
      <c r="BB500" s="1"/>
      <c r="BC500" t="s">
        <v>1569</v>
      </c>
      <c r="BD500" s="1"/>
    </row>
    <row r="501" spans="54:56" ht="15">
      <c r="BB501" s="1"/>
      <c r="BC501" t="s">
        <v>1570</v>
      </c>
      <c r="BD501" s="1"/>
    </row>
    <row r="502" spans="54:56" ht="15">
      <c r="BB502" s="1"/>
      <c r="BC502" t="s">
        <v>1571</v>
      </c>
      <c r="BD502" s="1"/>
    </row>
    <row r="503" spans="54:56" ht="15">
      <c r="BB503" s="1"/>
      <c r="BC503" t="s">
        <v>1572</v>
      </c>
      <c r="BD503" s="1"/>
    </row>
    <row r="504" spans="54:56" ht="15">
      <c r="BB504" s="1"/>
      <c r="BC504" t="s">
        <v>1573</v>
      </c>
      <c r="BD504" s="1"/>
    </row>
    <row r="505" spans="54:56" ht="15">
      <c r="BB505" s="1"/>
      <c r="BC505" t="s">
        <v>1574</v>
      </c>
      <c r="BD505" s="1"/>
    </row>
    <row r="506" spans="54:56" ht="15">
      <c r="BB506" s="1"/>
      <c r="BC506" t="s">
        <v>1575</v>
      </c>
      <c r="BD506" s="1"/>
    </row>
    <row r="507" spans="54:56" ht="15">
      <c r="BB507" s="1"/>
      <c r="BC507" t="s">
        <v>1576</v>
      </c>
      <c r="BD507" s="1"/>
    </row>
    <row r="508" spans="54:56" ht="15">
      <c r="BB508" s="1"/>
      <c r="BC508" t="s">
        <v>1577</v>
      </c>
      <c r="BD508" s="1"/>
    </row>
    <row r="509" spans="54:56" ht="15">
      <c r="BB509" s="1"/>
      <c r="BC509" t="s">
        <v>1578</v>
      </c>
      <c r="BD509" s="1"/>
    </row>
    <row r="510" spans="54:56" ht="15">
      <c r="BB510" s="1"/>
      <c r="BC510" t="s">
        <v>1579</v>
      </c>
      <c r="BD510" s="1"/>
    </row>
    <row r="511" spans="54:56" ht="15">
      <c r="BB511" s="1"/>
      <c r="BC511" t="s">
        <v>1580</v>
      </c>
      <c r="BD511" s="1"/>
    </row>
    <row r="512" spans="54:56" ht="15">
      <c r="BB512" s="1"/>
      <c r="BC512" t="s">
        <v>1581</v>
      </c>
      <c r="BD512" s="1"/>
    </row>
    <row r="513" spans="54:56" ht="15">
      <c r="BB513" s="1"/>
      <c r="BC513" t="s">
        <v>1582</v>
      </c>
      <c r="BD513" s="1"/>
    </row>
    <row r="514" spans="54:56" ht="15">
      <c r="BB514" s="1"/>
      <c r="BC514" t="s">
        <v>1583</v>
      </c>
      <c r="BD514" s="1"/>
    </row>
    <row r="515" spans="54:56" ht="15">
      <c r="BB515" s="1"/>
      <c r="BC515" t="s">
        <v>1584</v>
      </c>
      <c r="BD515" s="1"/>
    </row>
    <row r="516" spans="54:56" ht="15">
      <c r="BB516" s="1"/>
      <c r="BC516" t="s">
        <v>1585</v>
      </c>
      <c r="BD516" s="1"/>
    </row>
    <row r="517" spans="54:56" ht="15">
      <c r="BB517" s="1"/>
      <c r="BC517" t="s">
        <v>1586</v>
      </c>
      <c r="BD517" s="1"/>
    </row>
    <row r="518" spans="54:56" ht="15">
      <c r="BB518" s="1"/>
      <c r="BC518" t="s">
        <v>1587</v>
      </c>
      <c r="BD518" s="1"/>
    </row>
    <row r="519" spans="54:56" ht="15">
      <c r="BB519" s="1"/>
      <c r="BC519" t="s">
        <v>1588</v>
      </c>
      <c r="BD519" s="1"/>
    </row>
    <row r="520" spans="54:56" ht="15">
      <c r="BB520" s="1"/>
      <c r="BC520" t="s">
        <v>1589</v>
      </c>
      <c r="BD520" s="1"/>
    </row>
    <row r="521" spans="54:56" ht="15">
      <c r="BB521" s="1"/>
      <c r="BC521" t="s">
        <v>1590</v>
      </c>
      <c r="BD521" s="1"/>
    </row>
    <row r="522" spans="54:56" ht="15">
      <c r="BB522" s="1"/>
      <c r="BC522" t="s">
        <v>1591</v>
      </c>
      <c r="BD522" s="1"/>
    </row>
    <row r="523" spans="54:56" ht="15">
      <c r="BB523" s="1"/>
      <c r="BC523" t="s">
        <v>1592</v>
      </c>
      <c r="BD523" s="1"/>
    </row>
    <row r="524" spans="54:56" ht="15">
      <c r="BB524" s="1"/>
      <c r="BC524" t="s">
        <v>1593</v>
      </c>
      <c r="BD524" s="1"/>
    </row>
    <row r="525" spans="54:56" ht="15">
      <c r="BB525" s="1"/>
      <c r="BC525" t="s">
        <v>1594</v>
      </c>
      <c r="BD525" s="1"/>
    </row>
    <row r="526" spans="54:56" ht="15">
      <c r="BB526" s="1"/>
      <c r="BC526" t="s">
        <v>1595</v>
      </c>
      <c r="BD526" s="1"/>
    </row>
    <row r="527" spans="54:56" ht="15">
      <c r="BB527" s="1"/>
      <c r="BC527" t="s">
        <v>1596</v>
      </c>
      <c r="BD527" s="1"/>
    </row>
    <row r="528" spans="54:56" ht="15">
      <c r="BB528" s="1"/>
      <c r="BC528" t="s">
        <v>1597</v>
      </c>
      <c r="BD528" s="1"/>
    </row>
    <row r="529" spans="54:56" ht="15">
      <c r="BB529" s="1"/>
      <c r="BC529" t="s">
        <v>1598</v>
      </c>
      <c r="BD529" s="1"/>
    </row>
    <row r="530" spans="54:56" ht="15">
      <c r="BB530" s="1"/>
      <c r="BC530" t="s">
        <v>1599</v>
      </c>
      <c r="BD530" s="1"/>
    </row>
    <row r="531" spans="54:56" ht="15">
      <c r="BB531" s="1"/>
      <c r="BC531" t="s">
        <v>1600</v>
      </c>
      <c r="BD531" s="1"/>
    </row>
    <row r="532" spans="54:56" ht="15">
      <c r="BB532" s="1"/>
      <c r="BC532" t="s">
        <v>1601</v>
      </c>
      <c r="BD532" s="1"/>
    </row>
    <row r="533" spans="54:56" ht="15">
      <c r="BB533" s="1"/>
      <c r="BC533" t="s">
        <v>1602</v>
      </c>
      <c r="BD533" s="1"/>
    </row>
    <row r="534" spans="54:56" ht="15">
      <c r="BB534" s="1"/>
      <c r="BC534" t="s">
        <v>1603</v>
      </c>
      <c r="BD534" s="1"/>
    </row>
    <row r="535" spans="54:56" ht="15">
      <c r="BB535" s="1"/>
      <c r="BC535" t="s">
        <v>1604</v>
      </c>
      <c r="BD535" s="1"/>
    </row>
    <row r="536" spans="54:56" ht="15">
      <c r="BB536" s="1"/>
      <c r="BC536" t="s">
        <v>1605</v>
      </c>
      <c r="BD536" s="1"/>
    </row>
    <row r="537" spans="54:56" ht="15">
      <c r="BB537" s="1"/>
      <c r="BC537" t="s">
        <v>1606</v>
      </c>
      <c r="BD537" s="1"/>
    </row>
    <row r="538" spans="54:56" ht="15">
      <c r="BB538" s="1"/>
      <c r="BC538" t="s">
        <v>1607</v>
      </c>
      <c r="BD538" s="1"/>
    </row>
    <row r="539" spans="54:56" ht="15">
      <c r="BB539" s="1"/>
      <c r="BC539" t="s">
        <v>1608</v>
      </c>
      <c r="BD539" s="1"/>
    </row>
    <row r="540" spans="54:56" ht="15">
      <c r="BB540" s="1"/>
      <c r="BC540" t="s">
        <v>1609</v>
      </c>
      <c r="BD540" s="1"/>
    </row>
    <row r="541" spans="54:56" ht="15">
      <c r="BB541" s="1"/>
      <c r="BC541" t="s">
        <v>1610</v>
      </c>
      <c r="BD541" s="1"/>
    </row>
    <row r="542" spans="54:56" ht="15">
      <c r="BB542" s="1"/>
      <c r="BC542" t="s">
        <v>1611</v>
      </c>
      <c r="BD542" s="1"/>
    </row>
    <row r="543" spans="54:56" ht="15">
      <c r="BB543" s="1"/>
      <c r="BC543" t="s">
        <v>1612</v>
      </c>
      <c r="BD543" s="1"/>
    </row>
    <row r="544" spans="54:56" ht="15">
      <c r="BB544" s="1"/>
      <c r="BC544" t="s">
        <v>1613</v>
      </c>
      <c r="BD544" s="1"/>
    </row>
    <row r="545" spans="54:56" ht="15">
      <c r="BB545" s="1"/>
      <c r="BC545" t="s">
        <v>1614</v>
      </c>
      <c r="BD545" s="1"/>
    </row>
    <row r="546" spans="54:56" ht="15">
      <c r="BB546" s="1"/>
      <c r="BC546" t="s">
        <v>1615</v>
      </c>
      <c r="BD546" s="1"/>
    </row>
    <row r="547" spans="54:56" ht="15">
      <c r="BB547" s="1"/>
      <c r="BC547" t="s">
        <v>1616</v>
      </c>
      <c r="BD547" s="1"/>
    </row>
    <row r="548" spans="54:56" ht="15">
      <c r="BB548" s="1"/>
      <c r="BC548" t="s">
        <v>1617</v>
      </c>
      <c r="BD548" s="1"/>
    </row>
    <row r="549" spans="54:56" ht="15">
      <c r="BB549" s="1"/>
      <c r="BC549" t="s">
        <v>1618</v>
      </c>
      <c r="BD549" s="1"/>
    </row>
    <row r="550" spans="54:56" ht="15">
      <c r="BB550" s="1"/>
      <c r="BC550" t="s">
        <v>1619</v>
      </c>
      <c r="BD550" s="1"/>
    </row>
    <row r="551" spans="54:56" ht="15">
      <c r="BB551" s="1"/>
      <c r="BC551" t="s">
        <v>1620</v>
      </c>
      <c r="BD551" s="1"/>
    </row>
    <row r="552" spans="54:56" ht="15">
      <c r="BB552" s="1"/>
      <c r="BC552" t="s">
        <v>1621</v>
      </c>
      <c r="BD552" s="1"/>
    </row>
    <row r="553" spans="54:56" ht="15">
      <c r="BB553" s="1"/>
      <c r="BC553" t="s">
        <v>1622</v>
      </c>
      <c r="BD553" s="1"/>
    </row>
    <row r="554" spans="54:56" ht="15">
      <c r="BB554" s="1"/>
      <c r="BC554" t="s">
        <v>1623</v>
      </c>
      <c r="BD554" s="1"/>
    </row>
    <row r="555" spans="54:56" ht="15">
      <c r="BB555" s="1"/>
      <c r="BC555" t="s">
        <v>1624</v>
      </c>
      <c r="BD555" s="1"/>
    </row>
    <row r="556" spans="54:56" ht="15">
      <c r="BB556" s="1"/>
      <c r="BC556" t="s">
        <v>1625</v>
      </c>
      <c r="BD556" s="1"/>
    </row>
    <row r="557" spans="54:56" ht="15">
      <c r="BB557" s="1"/>
      <c r="BC557" t="s">
        <v>1626</v>
      </c>
      <c r="BD557" s="1"/>
    </row>
    <row r="558" spans="54:56" ht="15">
      <c r="BB558" s="1"/>
      <c r="BC558" t="s">
        <v>1627</v>
      </c>
      <c r="BD558" s="1"/>
    </row>
    <row r="559" spans="54:56" ht="15">
      <c r="BB559" s="1"/>
      <c r="BC559" t="s">
        <v>1628</v>
      </c>
      <c r="BD559" s="1"/>
    </row>
    <row r="560" spans="54:56" ht="15">
      <c r="BB560" s="1"/>
      <c r="BC560" t="s">
        <v>1629</v>
      </c>
      <c r="BD560" s="1"/>
    </row>
    <row r="561" spans="54:56" ht="15">
      <c r="BB561" s="1"/>
      <c r="BC561" t="s">
        <v>1630</v>
      </c>
      <c r="BD561" s="1"/>
    </row>
    <row r="562" spans="54:56" ht="15">
      <c r="BB562" s="1"/>
      <c r="BC562" t="s">
        <v>1631</v>
      </c>
      <c r="BD562" s="1"/>
    </row>
    <row r="563" spans="54:56" ht="15">
      <c r="BB563" s="1"/>
      <c r="BC563" t="s">
        <v>1632</v>
      </c>
      <c r="BD563" s="1"/>
    </row>
    <row r="564" spans="54:56" ht="15">
      <c r="BB564" s="1"/>
      <c r="BC564" t="s">
        <v>1633</v>
      </c>
      <c r="BD564" s="1"/>
    </row>
    <row r="565" spans="54:56" ht="15">
      <c r="BB565" s="1"/>
      <c r="BC565" t="s">
        <v>1634</v>
      </c>
      <c r="BD565" s="1"/>
    </row>
    <row r="566" spans="54:56" ht="15">
      <c r="BB566" s="1"/>
      <c r="BC566" t="s">
        <v>1635</v>
      </c>
      <c r="BD566" s="1"/>
    </row>
    <row r="567" spans="54:56" ht="15">
      <c r="BB567" s="1"/>
      <c r="BC567" t="s">
        <v>1636</v>
      </c>
      <c r="BD567" s="1"/>
    </row>
    <row r="568" spans="54:56" ht="15">
      <c r="BB568" s="1"/>
      <c r="BC568" t="s">
        <v>1637</v>
      </c>
      <c r="BD568" s="1"/>
    </row>
    <row r="569" spans="54:56" ht="15">
      <c r="BB569" s="1"/>
      <c r="BC569" t="s">
        <v>1638</v>
      </c>
      <c r="BD569" s="1"/>
    </row>
    <row r="570" spans="54:56" ht="15">
      <c r="BB570" s="1"/>
      <c r="BC570" t="s">
        <v>1639</v>
      </c>
      <c r="BD570" s="1"/>
    </row>
    <row r="571" spans="54:56" ht="15">
      <c r="BB571" s="1"/>
      <c r="BC571" t="s">
        <v>1640</v>
      </c>
      <c r="BD571" s="1"/>
    </row>
    <row r="572" spans="54:56" ht="15">
      <c r="BB572" s="1"/>
      <c r="BC572" t="s">
        <v>1641</v>
      </c>
      <c r="BD572" s="1"/>
    </row>
    <row r="573" spans="54:56" ht="15">
      <c r="BB573" s="1"/>
      <c r="BC573" t="s">
        <v>1642</v>
      </c>
      <c r="BD573" s="1"/>
    </row>
    <row r="574" spans="54:56" ht="15">
      <c r="BB574" s="1"/>
      <c r="BC574" t="s">
        <v>1643</v>
      </c>
      <c r="BD574" s="1"/>
    </row>
    <row r="575" spans="54:56" ht="15">
      <c r="BB575" s="1"/>
      <c r="BC575" t="s">
        <v>1644</v>
      </c>
      <c r="BD575" s="1"/>
    </row>
    <row r="576" spans="54:56" ht="15">
      <c r="BB576" s="1"/>
      <c r="BC576" t="s">
        <v>1645</v>
      </c>
      <c r="BD576" s="1"/>
    </row>
    <row r="577" spans="54:56" ht="15">
      <c r="BB577" s="1"/>
      <c r="BC577" t="s">
        <v>1646</v>
      </c>
      <c r="BD577" s="1"/>
    </row>
    <row r="578" spans="54:56" ht="15">
      <c r="BB578" s="1"/>
      <c r="BC578" t="s">
        <v>1647</v>
      </c>
      <c r="BD578" s="1"/>
    </row>
    <row r="579" spans="54:56" ht="15">
      <c r="BB579" s="1"/>
      <c r="BC579" t="s">
        <v>1648</v>
      </c>
      <c r="BD579" s="1"/>
    </row>
    <row r="580" spans="54:56" ht="15">
      <c r="BB580" s="1"/>
      <c r="BC580" t="s">
        <v>1649</v>
      </c>
      <c r="BD580" s="1"/>
    </row>
    <row r="581" spans="54:56" ht="15">
      <c r="BB581" s="1"/>
      <c r="BC581" t="s">
        <v>1650</v>
      </c>
      <c r="BD581" s="1"/>
    </row>
    <row r="582" spans="54:56" ht="15">
      <c r="BB582" s="1"/>
      <c r="BC582" t="s">
        <v>1651</v>
      </c>
      <c r="BD582" s="1"/>
    </row>
    <row r="583" spans="54:56" ht="15">
      <c r="BB583" s="1"/>
      <c r="BC583" t="s">
        <v>1652</v>
      </c>
      <c r="BD583" s="1"/>
    </row>
    <row r="584" spans="54:56" ht="15">
      <c r="BB584" s="1"/>
      <c r="BC584" t="s">
        <v>1653</v>
      </c>
      <c r="BD584" s="1"/>
    </row>
    <row r="585" spans="54:56" ht="15">
      <c r="BB585" s="1"/>
      <c r="BC585" t="s">
        <v>1654</v>
      </c>
      <c r="BD585" s="1"/>
    </row>
    <row r="586" spans="54:56" ht="15">
      <c r="BB586" s="1"/>
      <c r="BC586" t="s">
        <v>1655</v>
      </c>
      <c r="BD586" s="1"/>
    </row>
    <row r="587" spans="54:56" ht="15">
      <c r="BB587" s="1"/>
      <c r="BC587" t="s">
        <v>1656</v>
      </c>
      <c r="BD587" s="1"/>
    </row>
    <row r="588" spans="54:56" ht="15">
      <c r="BB588" s="1"/>
      <c r="BC588" t="s">
        <v>1657</v>
      </c>
      <c r="BD588" s="1"/>
    </row>
    <row r="589" spans="54:56" ht="15">
      <c r="BB589" s="1"/>
      <c r="BC589" t="s">
        <v>1658</v>
      </c>
      <c r="BD589" s="1"/>
    </row>
    <row r="590" spans="54:56" ht="15">
      <c r="BB590" s="1"/>
      <c r="BC590" t="s">
        <v>1659</v>
      </c>
      <c r="BD590" s="1"/>
    </row>
    <row r="591" spans="54:56" ht="15">
      <c r="BB591" s="1"/>
      <c r="BC591" t="s">
        <v>1660</v>
      </c>
      <c r="BD591" s="1"/>
    </row>
    <row r="592" spans="54:56" ht="15">
      <c r="BB592" s="1"/>
      <c r="BC592" t="s">
        <v>1661</v>
      </c>
      <c r="BD592" s="1"/>
    </row>
    <row r="593" spans="54:56" ht="15">
      <c r="BB593" s="1"/>
      <c r="BC593" t="s">
        <v>1662</v>
      </c>
      <c r="BD593" s="1"/>
    </row>
    <row r="594" spans="54:56" ht="15">
      <c r="BB594" s="1"/>
      <c r="BC594" t="s">
        <v>1663</v>
      </c>
      <c r="BD594" s="1"/>
    </row>
    <row r="595" spans="54:56" ht="15">
      <c r="BB595" s="1"/>
      <c r="BC595" t="s">
        <v>1664</v>
      </c>
      <c r="BD595" s="1"/>
    </row>
    <row r="596" spans="54:56" ht="15">
      <c r="BB596" s="1"/>
      <c r="BC596" t="s">
        <v>1665</v>
      </c>
      <c r="BD596" s="1"/>
    </row>
    <row r="597" spans="54:56" ht="15">
      <c r="BB597" s="1"/>
      <c r="BC597" t="s">
        <v>1666</v>
      </c>
      <c r="BD597" s="1"/>
    </row>
    <row r="598" spans="54:56" ht="15">
      <c r="BB598" s="1"/>
      <c r="BC598" t="s">
        <v>1667</v>
      </c>
      <c r="BD598" s="1"/>
    </row>
    <row r="599" spans="54:56" ht="15">
      <c r="BB599" s="1"/>
      <c r="BC599" t="s">
        <v>1668</v>
      </c>
      <c r="BD599" s="1"/>
    </row>
    <row r="600" spans="54:56" ht="15">
      <c r="BB600" s="1"/>
      <c r="BC600" t="s">
        <v>1669</v>
      </c>
      <c r="BD600" s="1"/>
    </row>
    <row r="601" spans="54:56" ht="15">
      <c r="BB601" s="1"/>
      <c r="BC601" t="s">
        <v>1670</v>
      </c>
      <c r="BD601" s="1"/>
    </row>
    <row r="602" spans="54:56" ht="15">
      <c r="BB602" s="1"/>
      <c r="BC602" t="s">
        <v>1671</v>
      </c>
      <c r="BD602" s="1"/>
    </row>
    <row r="603" spans="54:56" ht="15">
      <c r="BB603" s="1"/>
      <c r="BC603" t="s">
        <v>1672</v>
      </c>
      <c r="BD603" s="1"/>
    </row>
    <row r="604" spans="54:56" ht="15">
      <c r="BB604" s="1"/>
      <c r="BC604" t="s">
        <v>1673</v>
      </c>
      <c r="BD604" s="1"/>
    </row>
    <row r="605" spans="54:56" ht="15">
      <c r="BB605" s="1"/>
      <c r="BC605" t="s">
        <v>1674</v>
      </c>
      <c r="BD605" s="1"/>
    </row>
    <row r="606" spans="54:56" ht="15">
      <c r="BB606" s="1"/>
      <c r="BC606" t="s">
        <v>1675</v>
      </c>
      <c r="BD606" s="1"/>
    </row>
    <row r="607" spans="54:56" ht="15">
      <c r="BB607" s="1"/>
      <c r="BC607" t="s">
        <v>1676</v>
      </c>
      <c r="BD607" s="1"/>
    </row>
    <row r="608" spans="54:56" ht="15">
      <c r="BB608" s="1"/>
      <c r="BC608" t="s">
        <v>1677</v>
      </c>
      <c r="BD608" s="1"/>
    </row>
    <row r="609" spans="54:56" ht="15">
      <c r="BB609" s="1"/>
      <c r="BC609" t="s">
        <v>1678</v>
      </c>
      <c r="BD609" s="1"/>
    </row>
    <row r="610" spans="54:56" ht="15">
      <c r="BB610" s="1"/>
      <c r="BC610" t="s">
        <v>1679</v>
      </c>
      <c r="BD610" s="1"/>
    </row>
    <row r="611" spans="54:56" ht="15">
      <c r="BB611" s="1"/>
      <c r="BC611" t="s">
        <v>1680</v>
      </c>
      <c r="BD611" s="1"/>
    </row>
    <row r="612" spans="54:56" ht="15">
      <c r="BB612" s="1"/>
      <c r="BC612" t="s">
        <v>1681</v>
      </c>
      <c r="BD612" s="1"/>
    </row>
    <row r="613" spans="54:56" ht="15">
      <c r="BB613" s="1"/>
      <c r="BC613" t="s">
        <v>1682</v>
      </c>
      <c r="BD613" s="1"/>
    </row>
    <row r="614" spans="54:56" ht="15">
      <c r="BB614" s="1"/>
      <c r="BC614" t="s">
        <v>1683</v>
      </c>
      <c r="BD614" s="1"/>
    </row>
    <row r="615" spans="54:56" ht="15">
      <c r="BB615" s="1"/>
      <c r="BC615" t="s">
        <v>1684</v>
      </c>
      <c r="BD615" s="1"/>
    </row>
    <row r="616" spans="54:56" ht="15">
      <c r="BB616" s="1"/>
      <c r="BC616" t="s">
        <v>1685</v>
      </c>
      <c r="BD616" s="1"/>
    </row>
    <row r="617" spans="54:56" ht="15">
      <c r="BB617" s="1"/>
      <c r="BC617" t="s">
        <v>1686</v>
      </c>
      <c r="BD617" s="1"/>
    </row>
    <row r="618" spans="54:56" ht="15">
      <c r="BB618" s="1"/>
      <c r="BC618" t="s">
        <v>1687</v>
      </c>
      <c r="BD618" s="1"/>
    </row>
    <row r="619" spans="54:56" ht="15">
      <c r="BB619" s="1"/>
      <c r="BC619" t="s">
        <v>1688</v>
      </c>
      <c r="BD619" s="1"/>
    </row>
    <row r="620" spans="54:56" ht="15">
      <c r="BB620" s="1"/>
      <c r="BC620" t="s">
        <v>1689</v>
      </c>
      <c r="BD620" s="1"/>
    </row>
    <row r="621" spans="54:56" ht="15">
      <c r="BB621" s="1"/>
      <c r="BC621" t="s">
        <v>1690</v>
      </c>
      <c r="BD621" s="1"/>
    </row>
    <row r="622" spans="54:56" ht="15">
      <c r="BB622" s="1"/>
      <c r="BC622" t="s">
        <v>1691</v>
      </c>
      <c r="BD622" s="1"/>
    </row>
    <row r="623" spans="54:56" ht="15">
      <c r="BB623" s="1"/>
      <c r="BC623" t="s">
        <v>1692</v>
      </c>
      <c r="BD623" s="1"/>
    </row>
    <row r="624" spans="54:56" ht="15">
      <c r="BB624" s="1"/>
      <c r="BC624" t="s">
        <v>1693</v>
      </c>
      <c r="BD624" s="1"/>
    </row>
    <row r="625" spans="54:56" ht="15">
      <c r="BB625" s="1"/>
      <c r="BC625" t="s">
        <v>1694</v>
      </c>
      <c r="BD625" s="1"/>
    </row>
    <row r="626" spans="54:56" ht="15">
      <c r="BB626" s="1"/>
      <c r="BC626" t="s">
        <v>1695</v>
      </c>
      <c r="BD626" s="1"/>
    </row>
    <row r="627" spans="54:56" ht="15">
      <c r="BB627" s="1"/>
      <c r="BC627" t="s">
        <v>1696</v>
      </c>
      <c r="BD627" s="1"/>
    </row>
    <row r="628" spans="54:56" ht="15">
      <c r="BB628" s="1"/>
      <c r="BC628" t="s">
        <v>1697</v>
      </c>
      <c r="BD628" s="1"/>
    </row>
    <row r="629" spans="54:56" ht="15">
      <c r="BB629" s="1"/>
      <c r="BC629" t="s">
        <v>1698</v>
      </c>
      <c r="BD629" s="1"/>
    </row>
    <row r="630" spans="54:56" ht="15">
      <c r="BB630" s="1"/>
      <c r="BC630" t="s">
        <v>1699</v>
      </c>
      <c r="BD630" s="1"/>
    </row>
    <row r="631" spans="54:56" ht="15">
      <c r="BB631" s="1"/>
      <c r="BC631" t="s">
        <v>1700</v>
      </c>
      <c r="BD631" s="1"/>
    </row>
    <row r="632" spans="54:56" ht="15">
      <c r="BB632" s="1"/>
      <c r="BC632" t="s">
        <v>1701</v>
      </c>
      <c r="BD632" s="1"/>
    </row>
    <row r="633" spans="54:56" ht="15">
      <c r="BB633" s="1"/>
      <c r="BC633" t="s">
        <v>1702</v>
      </c>
      <c r="BD633" s="1"/>
    </row>
    <row r="634" spans="54:56" ht="15">
      <c r="BB634" s="1"/>
      <c r="BC634" t="s">
        <v>1703</v>
      </c>
      <c r="BD634" s="1"/>
    </row>
    <row r="635" spans="54:56" ht="15">
      <c r="BB635" s="1"/>
      <c r="BC635" t="s">
        <v>1704</v>
      </c>
      <c r="BD635" s="1"/>
    </row>
    <row r="636" spans="54:56" ht="15">
      <c r="BB636" s="1"/>
      <c r="BC636" t="s">
        <v>1705</v>
      </c>
      <c r="BD636" s="1"/>
    </row>
    <row r="637" spans="54:56" ht="15">
      <c r="BB637" s="1"/>
      <c r="BC637" t="s">
        <v>1706</v>
      </c>
      <c r="BD637" s="1"/>
    </row>
    <row r="638" spans="54:56" ht="15">
      <c r="BB638" s="1"/>
      <c r="BC638" t="s">
        <v>1707</v>
      </c>
      <c r="BD638" s="1"/>
    </row>
    <row r="639" spans="54:56" ht="15">
      <c r="BB639" s="1"/>
      <c r="BC639" t="s">
        <v>1708</v>
      </c>
      <c r="BD639" s="1"/>
    </row>
    <row r="640" spans="54:56" ht="15">
      <c r="BB640" s="1"/>
      <c r="BC640" t="s">
        <v>1709</v>
      </c>
      <c r="BD640" s="1"/>
    </row>
    <row r="641" spans="54:56" ht="15">
      <c r="BB641" s="1"/>
      <c r="BC641" t="s">
        <v>1710</v>
      </c>
      <c r="BD641" s="1"/>
    </row>
    <row r="642" spans="54:56" ht="15">
      <c r="BB642" s="1"/>
      <c r="BC642" t="s">
        <v>1711</v>
      </c>
      <c r="BD642" s="1"/>
    </row>
    <row r="643" spans="54:56" ht="15">
      <c r="BB643" s="1"/>
      <c r="BC643" t="s">
        <v>1712</v>
      </c>
      <c r="BD643" s="1"/>
    </row>
    <row r="644" spans="54:56" ht="15">
      <c r="BB644" s="1"/>
      <c r="BC644" t="s">
        <v>1713</v>
      </c>
      <c r="BD644" s="1"/>
    </row>
    <row r="645" spans="54:56" ht="15">
      <c r="BB645" s="1"/>
      <c r="BC645" t="s">
        <v>1714</v>
      </c>
      <c r="BD645" s="1"/>
    </row>
    <row r="646" spans="54:56" ht="15">
      <c r="BB646" s="1"/>
      <c r="BC646" t="s">
        <v>1715</v>
      </c>
      <c r="BD646" s="1"/>
    </row>
    <row r="647" spans="54:56" ht="15">
      <c r="BB647" s="1"/>
      <c r="BC647" t="s">
        <v>1716</v>
      </c>
      <c r="BD647" s="1"/>
    </row>
    <row r="648" spans="54:56" ht="15">
      <c r="BB648" s="1"/>
      <c r="BC648" t="s">
        <v>1717</v>
      </c>
      <c r="BD648" s="1"/>
    </row>
    <row r="649" spans="54:56" ht="15">
      <c r="BB649" s="1"/>
      <c r="BC649" t="s">
        <v>1718</v>
      </c>
      <c r="BD649" s="1"/>
    </row>
    <row r="650" spans="54:56" ht="15">
      <c r="BB650" s="1"/>
      <c r="BC650" t="s">
        <v>1719</v>
      </c>
      <c r="BD650" s="1"/>
    </row>
    <row r="651" spans="54:56" ht="15">
      <c r="BB651" s="1"/>
      <c r="BC651" t="s">
        <v>1720</v>
      </c>
      <c r="BD651" s="1"/>
    </row>
    <row r="652" spans="54:56" ht="15">
      <c r="BB652" s="1"/>
      <c r="BC652" t="s">
        <v>1721</v>
      </c>
      <c r="BD652" s="1"/>
    </row>
    <row r="653" spans="54:56" ht="15">
      <c r="BB653" s="1"/>
      <c r="BC653" t="s">
        <v>1722</v>
      </c>
      <c r="BD653" s="1"/>
    </row>
    <row r="654" spans="54:56" ht="15">
      <c r="BB654" s="1"/>
      <c r="BC654" t="s">
        <v>1723</v>
      </c>
      <c r="BD654" s="1"/>
    </row>
    <row r="655" spans="54:56" ht="15">
      <c r="BB655" s="1"/>
      <c r="BC655" t="s">
        <v>1724</v>
      </c>
      <c r="BD655" s="1"/>
    </row>
    <row r="656" spans="54:56" ht="15">
      <c r="BB656" s="1"/>
      <c r="BC656" t="s">
        <v>1725</v>
      </c>
      <c r="BD656" s="1"/>
    </row>
    <row r="657" spans="54:56" ht="15">
      <c r="BB657" s="1"/>
      <c r="BC657" t="s">
        <v>1726</v>
      </c>
      <c r="BD657" s="1"/>
    </row>
    <row r="658" spans="54:56" ht="15">
      <c r="BB658" s="1"/>
      <c r="BC658" t="s">
        <v>1727</v>
      </c>
      <c r="BD658" s="1"/>
    </row>
    <row r="659" spans="54:56" ht="15">
      <c r="BB659" s="1"/>
      <c r="BC659" t="s">
        <v>1728</v>
      </c>
      <c r="BD659" s="1"/>
    </row>
    <row r="660" spans="54:56" ht="15">
      <c r="BB660" s="1"/>
      <c r="BC660" t="s">
        <v>1729</v>
      </c>
      <c r="BD660" s="1"/>
    </row>
    <row r="661" spans="54:56" ht="15">
      <c r="BB661" s="1"/>
      <c r="BC661" t="s">
        <v>1730</v>
      </c>
      <c r="BD661" s="1"/>
    </row>
    <row r="662" spans="54:56" ht="15">
      <c r="BB662" s="1"/>
      <c r="BC662" t="s">
        <v>1731</v>
      </c>
      <c r="BD662" s="1"/>
    </row>
    <row r="663" spans="54:56" ht="15">
      <c r="BB663" s="1"/>
      <c r="BC663" t="s">
        <v>1732</v>
      </c>
      <c r="BD663" s="1"/>
    </row>
    <row r="664" spans="54:56" ht="15">
      <c r="BB664" s="1"/>
      <c r="BC664" t="s">
        <v>1733</v>
      </c>
      <c r="BD664" s="1"/>
    </row>
    <row r="665" spans="54:56" ht="15">
      <c r="BB665" s="1"/>
      <c r="BC665" t="s">
        <v>1734</v>
      </c>
      <c r="BD665" s="1"/>
    </row>
    <row r="666" spans="54:56" ht="15">
      <c r="BB666" s="1"/>
      <c r="BC666" t="s">
        <v>1735</v>
      </c>
      <c r="BD666" s="1"/>
    </row>
    <row r="667" spans="54:56" ht="15">
      <c r="BB667" s="1"/>
      <c r="BC667" t="s">
        <v>1736</v>
      </c>
      <c r="BD667" s="1"/>
    </row>
    <row r="668" spans="54:56" ht="15">
      <c r="BB668" s="1"/>
      <c r="BC668" t="s">
        <v>1737</v>
      </c>
      <c r="BD668" s="1"/>
    </row>
    <row r="669" spans="54:56" ht="15">
      <c r="BB669" s="1"/>
      <c r="BC669" t="s">
        <v>1738</v>
      </c>
      <c r="BD669" s="1"/>
    </row>
    <row r="670" spans="54:56" ht="15">
      <c r="BB670" s="1"/>
      <c r="BC670" t="s">
        <v>1739</v>
      </c>
      <c r="BD670" s="1"/>
    </row>
    <row r="671" spans="54:56" ht="15">
      <c r="BB671" s="1"/>
      <c r="BC671" t="s">
        <v>1743</v>
      </c>
      <c r="BD671" s="1"/>
    </row>
    <row r="672" spans="54:56" ht="15">
      <c r="BB672" s="1"/>
      <c r="BC672" t="s">
        <v>1744</v>
      </c>
      <c r="BD672" s="1"/>
    </row>
    <row r="673" spans="54:56" ht="15">
      <c r="BB673" s="1"/>
      <c r="BC673" t="s">
        <v>1745</v>
      </c>
      <c r="BD673" s="1"/>
    </row>
    <row r="674" spans="54:56" ht="15">
      <c r="BB674" s="1"/>
      <c r="BC674" t="s">
        <v>1746</v>
      </c>
      <c r="BD674" s="1"/>
    </row>
    <row r="675" spans="54:56" ht="15">
      <c r="BB675" s="1"/>
      <c r="BC675" t="s">
        <v>1747</v>
      </c>
      <c r="BD675" s="1"/>
    </row>
    <row r="676" spans="54:56" ht="15">
      <c r="BB676" s="1"/>
      <c r="BC676" t="s">
        <v>1748</v>
      </c>
      <c r="BD676" s="1"/>
    </row>
    <row r="677" spans="54:56" ht="15">
      <c r="BB677" s="1"/>
      <c r="BC677" t="s">
        <v>1749</v>
      </c>
      <c r="BD677" s="1"/>
    </row>
    <row r="678" spans="54:56" ht="15">
      <c r="BB678" s="1"/>
      <c r="BC678" t="s">
        <v>1750</v>
      </c>
      <c r="BD678" s="1"/>
    </row>
    <row r="679" spans="54:56" ht="15">
      <c r="BB679" s="1"/>
      <c r="BC679" t="s">
        <v>1751</v>
      </c>
      <c r="BD679" s="1"/>
    </row>
    <row r="680" spans="54:56" ht="15">
      <c r="BB680" s="1"/>
      <c r="BC680" t="s">
        <v>1752</v>
      </c>
      <c r="BD680" s="1"/>
    </row>
    <row r="681" spans="54:56" ht="15">
      <c r="BB681" s="1"/>
      <c r="BC681" t="s">
        <v>1753</v>
      </c>
      <c r="BD681" s="1"/>
    </row>
    <row r="682" spans="54:56" ht="15">
      <c r="BB682" s="1"/>
      <c r="BC682" t="s">
        <v>1754</v>
      </c>
      <c r="BD682" s="1"/>
    </row>
    <row r="683" spans="54:56" ht="15">
      <c r="BB683" s="1"/>
      <c r="BC683" t="s">
        <v>1755</v>
      </c>
      <c r="BD683" s="1"/>
    </row>
    <row r="684" spans="54:56" ht="15">
      <c r="BB684" s="1"/>
      <c r="BC684" t="s">
        <v>1756</v>
      </c>
      <c r="BD684" s="1"/>
    </row>
    <row r="685" spans="54:56" ht="15">
      <c r="BB685" s="1"/>
      <c r="BC685" t="s">
        <v>1757</v>
      </c>
      <c r="BD685" s="1"/>
    </row>
    <row r="686" spans="54:56" ht="15">
      <c r="BB686" s="1"/>
      <c r="BC686" t="s">
        <v>1758</v>
      </c>
      <c r="BD686" s="1"/>
    </row>
    <row r="687" spans="54:56" ht="15">
      <c r="BB687" s="1"/>
      <c r="BC687" t="s">
        <v>1759</v>
      </c>
      <c r="BD687" s="1"/>
    </row>
    <row r="688" spans="54:56" ht="15">
      <c r="BB688" s="1"/>
      <c r="BC688" t="s">
        <v>1760</v>
      </c>
      <c r="BD688" s="1"/>
    </row>
    <row r="689" spans="54:56" ht="15">
      <c r="BB689" s="1"/>
      <c r="BC689" t="s">
        <v>1761</v>
      </c>
      <c r="BD689" s="1"/>
    </row>
    <row r="690" spans="54:56" ht="15">
      <c r="BB690" s="1"/>
      <c r="BC690" t="s">
        <v>1762</v>
      </c>
      <c r="BD690" s="1"/>
    </row>
    <row r="691" spans="54:56" ht="15">
      <c r="BB691" s="1"/>
      <c r="BC691" t="s">
        <v>1763</v>
      </c>
      <c r="BD691" s="1"/>
    </row>
    <row r="692" spans="54:56" ht="15">
      <c r="BB692" s="1"/>
      <c r="BC692" t="s">
        <v>1764</v>
      </c>
      <c r="BD692" s="1"/>
    </row>
    <row r="693" spans="54:56" ht="15">
      <c r="BB693" s="1"/>
      <c r="BC693" t="s">
        <v>1765</v>
      </c>
      <c r="BD693" s="1"/>
    </row>
    <row r="694" spans="54:56" ht="15">
      <c r="BB694" s="1"/>
      <c r="BC694" t="s">
        <v>1766</v>
      </c>
      <c r="BD694" s="1"/>
    </row>
    <row r="695" spans="54:56" ht="15">
      <c r="BB695" s="1"/>
      <c r="BC695" t="s">
        <v>1767</v>
      </c>
      <c r="BD695" s="1"/>
    </row>
    <row r="696" spans="54:56" ht="15">
      <c r="BB696" s="1"/>
      <c r="BC696" t="s">
        <v>1768</v>
      </c>
      <c r="BD696" s="1"/>
    </row>
    <row r="697" spans="54:56" ht="15">
      <c r="BB697" s="1"/>
      <c r="BC697" t="s">
        <v>1769</v>
      </c>
      <c r="BD697" s="1"/>
    </row>
    <row r="698" spans="54:56" ht="15">
      <c r="BB698" s="1"/>
      <c r="BC698" t="s">
        <v>1770</v>
      </c>
      <c r="BD698" s="1"/>
    </row>
    <row r="699" spans="54:56" ht="15">
      <c r="BB699" s="1"/>
      <c r="BC699" t="s">
        <v>1771</v>
      </c>
      <c r="BD699" s="1"/>
    </row>
    <row r="700" spans="54:56" ht="15">
      <c r="BB700" s="1"/>
      <c r="BC700" t="s">
        <v>1772</v>
      </c>
      <c r="BD700" s="1"/>
    </row>
    <row r="701" spans="54:56" ht="15">
      <c r="BB701" s="1"/>
      <c r="BC701" t="s">
        <v>1773</v>
      </c>
      <c r="BD701" s="1"/>
    </row>
    <row r="702" spans="54:56" ht="15">
      <c r="BB702" s="1"/>
      <c r="BC702" t="s">
        <v>1774</v>
      </c>
      <c r="BD702" s="1"/>
    </row>
    <row r="703" spans="54:56" ht="15">
      <c r="BB703" s="1"/>
      <c r="BC703" t="s">
        <v>1775</v>
      </c>
      <c r="BD703" s="1"/>
    </row>
    <row r="704" spans="54:56" ht="15">
      <c r="BB704" s="1"/>
      <c r="BC704" t="s">
        <v>1776</v>
      </c>
      <c r="BD704" s="1"/>
    </row>
    <row r="705" spans="54:56" ht="15">
      <c r="BB705" s="1"/>
      <c r="BC705" t="s">
        <v>1777</v>
      </c>
      <c r="BD705" s="1"/>
    </row>
    <row r="706" spans="54:56" ht="15">
      <c r="BB706" s="1"/>
      <c r="BC706" t="s">
        <v>1778</v>
      </c>
      <c r="BD706" s="1"/>
    </row>
    <row r="707" spans="54:56" ht="15">
      <c r="BB707" s="1"/>
      <c r="BC707" t="s">
        <v>1779</v>
      </c>
      <c r="BD707" s="1"/>
    </row>
    <row r="708" spans="54:56" ht="15">
      <c r="BB708" s="1"/>
      <c r="BC708" t="s">
        <v>1780</v>
      </c>
      <c r="BD708" s="1"/>
    </row>
    <row r="709" spans="54:56" ht="15">
      <c r="BB709" s="1"/>
      <c r="BC709" t="s">
        <v>1781</v>
      </c>
      <c r="BD709" s="1"/>
    </row>
    <row r="710" spans="54:56" ht="15">
      <c r="BB710" s="1"/>
      <c r="BC710" t="s">
        <v>1782</v>
      </c>
      <c r="BD710" s="1"/>
    </row>
    <row r="711" spans="54:56" ht="15">
      <c r="BB711" s="1"/>
      <c r="BC711" t="s">
        <v>1783</v>
      </c>
      <c r="BD711" s="1"/>
    </row>
    <row r="712" spans="54:56" ht="15">
      <c r="BB712" s="1"/>
      <c r="BC712" t="s">
        <v>1784</v>
      </c>
      <c r="BD712" s="1"/>
    </row>
    <row r="713" spans="54:56" ht="15">
      <c r="BB713" s="1"/>
      <c r="BC713" t="s">
        <v>1785</v>
      </c>
      <c r="BD713" s="1"/>
    </row>
    <row r="714" spans="54:56" ht="15">
      <c r="BB714" s="1"/>
      <c r="BC714" t="s">
        <v>1786</v>
      </c>
      <c r="BD714" s="1"/>
    </row>
    <row r="715" spans="54:56" ht="15">
      <c r="BB715" s="1"/>
      <c r="BC715" t="s">
        <v>1787</v>
      </c>
      <c r="BD715" s="1"/>
    </row>
    <row r="716" spans="54:56" ht="15">
      <c r="BB716" s="1"/>
      <c r="BC716" t="s">
        <v>1788</v>
      </c>
      <c r="BD716" s="1"/>
    </row>
    <row r="717" spans="54:56" ht="15">
      <c r="BB717" s="1"/>
      <c r="BC717" t="s">
        <v>1789</v>
      </c>
      <c r="BD717" s="1"/>
    </row>
    <row r="718" spans="54:56" ht="15">
      <c r="BB718" s="1"/>
      <c r="BC718" t="s">
        <v>1790</v>
      </c>
      <c r="BD718" s="1"/>
    </row>
    <row r="719" spans="54:56" ht="15">
      <c r="BB719" s="1"/>
      <c r="BC719" t="s">
        <v>1791</v>
      </c>
      <c r="BD719" s="1"/>
    </row>
    <row r="720" spans="54:56" ht="15">
      <c r="BB720" s="1"/>
      <c r="BC720" t="s">
        <v>1792</v>
      </c>
      <c r="BD720" s="1"/>
    </row>
    <row r="721" spans="54:56" ht="15">
      <c r="BB721" s="1"/>
      <c r="BC721" t="s">
        <v>1793</v>
      </c>
      <c r="BD721" s="1"/>
    </row>
    <row r="722" spans="54:56" ht="15">
      <c r="BB722" s="1"/>
      <c r="BC722" t="s">
        <v>1794</v>
      </c>
      <c r="BD722" s="1"/>
    </row>
    <row r="723" spans="54:56" ht="15">
      <c r="BB723" s="1"/>
      <c r="BC723" t="s">
        <v>1795</v>
      </c>
      <c r="BD723" s="1"/>
    </row>
    <row r="724" spans="54:56" ht="15">
      <c r="BB724" s="1"/>
      <c r="BC724" t="s">
        <v>1796</v>
      </c>
      <c r="BD724" s="1"/>
    </row>
    <row r="725" spans="54:56" ht="15">
      <c r="BB725" s="1"/>
      <c r="BC725" t="s">
        <v>1797</v>
      </c>
      <c r="BD725" s="1"/>
    </row>
    <row r="726" spans="54:56" ht="15">
      <c r="BB726" s="1"/>
      <c r="BC726" t="s">
        <v>1798</v>
      </c>
      <c r="BD726" s="1"/>
    </row>
    <row r="727" spans="54:56" ht="15">
      <c r="BB727" s="1"/>
      <c r="BC727" t="s">
        <v>1799</v>
      </c>
      <c r="BD727" s="1"/>
    </row>
    <row r="728" spans="54:56" ht="15">
      <c r="BB728" s="1"/>
      <c r="BC728" t="s">
        <v>1800</v>
      </c>
      <c r="BD728" s="1"/>
    </row>
    <row r="729" spans="54:56" ht="15">
      <c r="BB729" s="1"/>
      <c r="BC729" t="s">
        <v>1801</v>
      </c>
      <c r="BD729" s="1"/>
    </row>
    <row r="730" spans="54:56" ht="15">
      <c r="BB730" s="1"/>
      <c r="BC730" t="s">
        <v>1802</v>
      </c>
      <c r="BD730" s="1"/>
    </row>
    <row r="731" spans="54:56" ht="15">
      <c r="BB731" s="1"/>
      <c r="BC731" t="s">
        <v>1803</v>
      </c>
      <c r="BD731" s="1"/>
    </row>
    <row r="732" spans="54:56" ht="15">
      <c r="BB732" s="1"/>
      <c r="BC732" t="s">
        <v>1804</v>
      </c>
      <c r="BD732" s="1"/>
    </row>
    <row r="733" spans="54:56" ht="15">
      <c r="BB733" s="1"/>
      <c r="BC733" t="s">
        <v>1805</v>
      </c>
      <c r="BD733" s="1"/>
    </row>
    <row r="734" spans="54:56" ht="15">
      <c r="BB734" s="1"/>
      <c r="BC734" t="s">
        <v>1806</v>
      </c>
      <c r="BD734" s="1"/>
    </row>
    <row r="735" spans="54:56" ht="15">
      <c r="BB735" s="1"/>
      <c r="BC735" t="s">
        <v>1807</v>
      </c>
      <c r="BD735" s="1"/>
    </row>
    <row r="736" spans="54:56" ht="15">
      <c r="BB736" s="1"/>
      <c r="BC736" t="s">
        <v>1808</v>
      </c>
      <c r="BD736" s="1"/>
    </row>
    <row r="737" spans="54:56" ht="15">
      <c r="BB737" s="1"/>
      <c r="BC737" t="s">
        <v>1870</v>
      </c>
      <c r="BD737" s="1"/>
    </row>
    <row r="738" spans="54:56" ht="15">
      <c r="BB738" s="1"/>
      <c r="BC738" t="s">
        <v>1809</v>
      </c>
      <c r="BD738" s="1"/>
    </row>
    <row r="739" spans="54:56" ht="15">
      <c r="BB739" s="1"/>
      <c r="BC739" t="s">
        <v>1810</v>
      </c>
      <c r="BD739" s="1"/>
    </row>
    <row r="740" spans="54:56" ht="15">
      <c r="BB740" s="1"/>
      <c r="BC740" t="s">
        <v>1811</v>
      </c>
      <c r="BD740" s="1"/>
    </row>
    <row r="741" spans="54:56" ht="15">
      <c r="BB741" s="1"/>
      <c r="BC741" t="s">
        <v>1812</v>
      </c>
      <c r="BD741" s="1"/>
    </row>
    <row r="742" spans="54:56" ht="15">
      <c r="BB742" s="1"/>
      <c r="BC742" t="s">
        <v>1813</v>
      </c>
      <c r="BD742" s="1"/>
    </row>
    <row r="743" spans="54:56" ht="15">
      <c r="BB743" s="1"/>
      <c r="BC743" t="s">
        <v>1814</v>
      </c>
      <c r="BD743" s="1"/>
    </row>
    <row r="744" spans="54:56" ht="15">
      <c r="BB744" s="1"/>
      <c r="BC744" t="s">
        <v>1815</v>
      </c>
      <c r="BD744" s="1"/>
    </row>
    <row r="745" spans="54:56" ht="15">
      <c r="BB745" s="1"/>
      <c r="BC745" t="s">
        <v>1816</v>
      </c>
      <c r="BD745" s="1"/>
    </row>
    <row r="746" spans="54:56" ht="15">
      <c r="BB746" s="1"/>
      <c r="BC746" t="s">
        <v>1817</v>
      </c>
      <c r="BD746" s="1"/>
    </row>
    <row r="747" spans="54:56" ht="15">
      <c r="BB747" s="1"/>
      <c r="BC747" t="s">
        <v>1818</v>
      </c>
      <c r="BD747" s="1"/>
    </row>
    <row r="748" spans="54:56" ht="15">
      <c r="BB748" s="1"/>
      <c r="BC748" t="s">
        <v>1819</v>
      </c>
      <c r="BD748" s="1"/>
    </row>
    <row r="749" spans="54:56" ht="15">
      <c r="BB749" s="1"/>
      <c r="BC749" t="s">
        <v>1820</v>
      </c>
      <c r="BD749" s="1"/>
    </row>
    <row r="750" spans="54:56" ht="15">
      <c r="BB750" s="1"/>
      <c r="BC750" t="s">
        <v>1821</v>
      </c>
      <c r="BD750" s="1"/>
    </row>
    <row r="751" spans="54:56" ht="15">
      <c r="BB751" s="1"/>
      <c r="BC751" t="s">
        <v>1822</v>
      </c>
      <c r="BD751" s="1"/>
    </row>
    <row r="752" spans="54:56" ht="15">
      <c r="BB752" s="1"/>
      <c r="BC752" t="s">
        <v>1823</v>
      </c>
      <c r="BD752" s="1"/>
    </row>
    <row r="753" spans="54:56" ht="15">
      <c r="BB753" s="1"/>
      <c r="BC753" t="s">
        <v>1824</v>
      </c>
      <c r="BD753" s="1"/>
    </row>
    <row r="754" spans="54:56" ht="15">
      <c r="BB754" s="1"/>
      <c r="BC754" t="s">
        <v>1825</v>
      </c>
      <c r="BD754" s="1"/>
    </row>
    <row r="755" spans="54:56" ht="15">
      <c r="BB755" s="1"/>
      <c r="BC755" t="s">
        <v>1826</v>
      </c>
      <c r="BD755" s="1"/>
    </row>
    <row r="756" spans="54:56" ht="15">
      <c r="BB756" s="1"/>
      <c r="BC756" t="s">
        <v>1827</v>
      </c>
      <c r="BD756" s="1"/>
    </row>
    <row r="757" spans="54:56" ht="15">
      <c r="BB757" s="1"/>
      <c r="BC757" t="s">
        <v>1828</v>
      </c>
      <c r="BD757" s="1"/>
    </row>
    <row r="758" spans="54:56" ht="15">
      <c r="BB758" s="1"/>
      <c r="BC758" t="s">
        <v>1829</v>
      </c>
      <c r="BD758" s="1"/>
    </row>
    <row r="759" spans="54:56" ht="15">
      <c r="BB759" s="1"/>
      <c r="BC759" t="s">
        <v>1830</v>
      </c>
      <c r="BD759" s="1"/>
    </row>
    <row r="760" spans="54:56" ht="15">
      <c r="BB760" s="1"/>
      <c r="BC760" t="s">
        <v>1831</v>
      </c>
      <c r="BD760" s="1"/>
    </row>
    <row r="761" spans="54:56" ht="15">
      <c r="BB761" s="1"/>
      <c r="BC761" t="s">
        <v>1832</v>
      </c>
      <c r="BD761" s="1"/>
    </row>
    <row r="762" spans="54:56" ht="15">
      <c r="BB762" s="1"/>
      <c r="BC762" t="s">
        <v>1833</v>
      </c>
      <c r="BD762" s="1"/>
    </row>
    <row r="763" spans="54:56" ht="15">
      <c r="BB763" s="1"/>
      <c r="BC763" t="s">
        <v>1834</v>
      </c>
      <c r="BD763" s="1"/>
    </row>
    <row r="764" spans="54:56" ht="15">
      <c r="BB764" s="1"/>
      <c r="BC764" t="s">
        <v>1835</v>
      </c>
      <c r="BD764" s="1"/>
    </row>
    <row r="765" spans="54:56" ht="15">
      <c r="BB765" s="1"/>
      <c r="BC765" t="s">
        <v>1836</v>
      </c>
      <c r="BD765" s="1"/>
    </row>
    <row r="766" spans="54:56" ht="15">
      <c r="BB766" s="1"/>
      <c r="BC766" t="s">
        <v>1837</v>
      </c>
      <c r="BD766" s="1"/>
    </row>
    <row r="767" spans="54:56" ht="15">
      <c r="BB767" s="1"/>
      <c r="BC767" t="s">
        <v>1838</v>
      </c>
      <c r="BD767" s="1"/>
    </row>
    <row r="768" spans="54:56" ht="15">
      <c r="BB768" s="1"/>
      <c r="BC768" t="s">
        <v>1839</v>
      </c>
      <c r="BD768" s="1"/>
    </row>
    <row r="769" spans="54:56" ht="15">
      <c r="BB769" s="1"/>
      <c r="BC769" t="s">
        <v>1840</v>
      </c>
      <c r="BD769" s="1"/>
    </row>
    <row r="770" spans="54:56" ht="15">
      <c r="BB770" s="1"/>
      <c r="BC770" t="s">
        <v>1841</v>
      </c>
      <c r="BD770" s="1"/>
    </row>
    <row r="771" spans="54:56" ht="15">
      <c r="BB771" s="1"/>
      <c r="BC771" t="s">
        <v>1842</v>
      </c>
      <c r="BD771" s="1"/>
    </row>
    <row r="772" spans="54:56" ht="15">
      <c r="BB772" s="1"/>
      <c r="BD772" s="1"/>
    </row>
  </sheetData>
  <sheetProtection/>
  <dataValidations count="5">
    <dataValidation type="list" allowBlank="1" showInputMessage="1" showErrorMessage="1" sqref="R10 R13:S102">
      <formula1>$BD$1:$BD$7</formula1>
    </dataValidation>
    <dataValidation type="list" allowBlank="1" showInputMessage="1" showErrorMessage="1" sqref="J13:J102">
      <formula1>$BC$1:$BC$771</formula1>
    </dataValidation>
    <dataValidation type="list" allowBlank="1" showInputMessage="1" showErrorMessage="1" sqref="G8:G11 G13:G102">
      <formula1>$BB$1:$BB$7</formula1>
    </dataValidation>
    <dataValidation type="list" allowBlank="1" showInputMessage="1" showErrorMessage="1" sqref="E13:E102 E10">
      <formula1>$BA$1:$BA$7</formula1>
    </dataValidation>
    <dataValidation type="list" allowBlank="1" showInputMessage="1" showErrorMessage="1" sqref="J8:J11">
      <formula1>$BC$3:$BC$773</formula1>
    </dataValidation>
  </dataValidations>
  <printOptions/>
  <pageMargins left="0.7" right="0.7" top="0.75" bottom="0.75" header="0.3" footer="0.3"/>
  <pageSetup horizontalDpi="600" verticalDpi="600" orientation="landscape" paperSize="9" r:id="rId2"/>
  <colBreaks count="1" manualBreakCount="1">
    <brk id="13" max="10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O739"/>
  <sheetViews>
    <sheetView zoomScalePageLayoutView="0" workbookViewId="0" topLeftCell="A1">
      <selection activeCell="A1" sqref="A1"/>
    </sheetView>
  </sheetViews>
  <sheetFormatPr defaultColWidth="9.140625" defaultRowHeight="15" outlineLevelCol="1"/>
  <cols>
    <col min="2" max="2" width="15.421875" style="25" customWidth="1"/>
    <col min="3" max="3" width="13.28125" style="0" customWidth="1"/>
    <col min="4" max="4" width="12.57421875" style="0" customWidth="1"/>
    <col min="5" max="5" width="12.140625" style="50" bestFit="1" customWidth="1"/>
    <col min="6" max="6" width="12.421875" style="4" bestFit="1" customWidth="1"/>
    <col min="7" max="7" width="11.421875" style="4" bestFit="1" customWidth="1"/>
    <col min="8" max="8" width="13.57421875" style="5" customWidth="1"/>
    <col min="9" max="9" width="15.421875" style="5" bestFit="1" customWidth="1"/>
    <col min="10" max="10" width="17.00390625" style="4" customWidth="1"/>
    <col min="11" max="11" width="13.00390625" style="4" customWidth="1"/>
    <col min="12" max="12" width="11.7109375" style="4" customWidth="1"/>
    <col min="13" max="13" width="13.57421875" style="4" customWidth="1"/>
    <col min="14" max="14" width="15.140625" style="4" bestFit="1" customWidth="1"/>
    <col min="15" max="15" width="9.140625" style="33" customWidth="1"/>
    <col min="16" max="16" width="11.7109375" style="55" customWidth="1"/>
    <col min="17" max="17" width="11.28125" style="0" bestFit="1" customWidth="1"/>
    <col min="18" max="18" width="10.7109375" style="0" bestFit="1" customWidth="1"/>
    <col min="19" max="19" width="48.00390625" style="14" customWidth="1"/>
    <col min="20" max="20" width="9.140625" style="14" customWidth="1"/>
    <col min="21" max="21" width="17.7109375" style="14" customWidth="1"/>
    <col min="22" max="22" width="12.28125" style="0" bestFit="1" customWidth="1"/>
    <col min="53" max="53" width="11.00390625" style="0" customWidth="1" outlineLevel="1"/>
    <col min="54" max="54" width="11.421875" style="0" customWidth="1" outlineLevel="1"/>
    <col min="55" max="55" width="69.7109375" style="0" customWidth="1" outlineLevel="1"/>
    <col min="56" max="56" width="10.7109375" style="0" customWidth="1" outlineLevel="1"/>
    <col min="145" max="145" width="9.28125" style="0" customWidth="1"/>
  </cols>
  <sheetData>
    <row r="1" spans="2:55" s="1" customFormat="1" ht="15">
      <c r="B1" s="24"/>
      <c r="E1" s="48"/>
      <c r="F1" s="23"/>
      <c r="G1" s="23"/>
      <c r="H1" s="34"/>
      <c r="I1" s="34"/>
      <c r="J1" s="23"/>
      <c r="K1" s="23"/>
      <c r="L1" s="23"/>
      <c r="M1" s="23"/>
      <c r="N1" s="24"/>
      <c r="S1" s="28"/>
      <c r="T1" s="28"/>
      <c r="U1" s="28"/>
      <c r="BC1"/>
    </row>
    <row r="2" spans="2:56" s="1" customFormat="1" ht="15.75">
      <c r="B2" s="24"/>
      <c r="D2" s="15" t="s">
        <v>1515</v>
      </c>
      <c r="E2" s="48"/>
      <c r="F2" s="23"/>
      <c r="G2" s="23"/>
      <c r="H2" s="34"/>
      <c r="I2" s="34"/>
      <c r="J2" s="23"/>
      <c r="K2" s="23"/>
      <c r="L2" s="23"/>
      <c r="M2" s="23"/>
      <c r="N2" s="24"/>
      <c r="P2" s="15"/>
      <c r="S2" s="28"/>
      <c r="T2" s="28"/>
      <c r="U2" s="28"/>
      <c r="BA2" t="s">
        <v>1875</v>
      </c>
      <c r="BB2" t="s">
        <v>1876</v>
      </c>
      <c r="BC2" t="s">
        <v>1877</v>
      </c>
      <c r="BD2" t="s">
        <v>1878</v>
      </c>
    </row>
    <row r="3" spans="2:56" s="1" customFormat="1" ht="15.75">
      <c r="B3" s="24"/>
      <c r="D3" s="15" t="s">
        <v>8</v>
      </c>
      <c r="E3" s="48"/>
      <c r="F3" s="23"/>
      <c r="G3" s="23"/>
      <c r="H3" s="34"/>
      <c r="I3" s="34"/>
      <c r="J3" s="23"/>
      <c r="K3" s="23"/>
      <c r="L3" s="23"/>
      <c r="M3" s="23"/>
      <c r="N3" s="24"/>
      <c r="P3" s="15"/>
      <c r="S3" s="28"/>
      <c r="T3" s="28"/>
      <c r="U3" s="28"/>
      <c r="BA3" t="s">
        <v>1879</v>
      </c>
      <c r="BB3" t="s">
        <v>1880</v>
      </c>
      <c r="BC3" t="s">
        <v>1882</v>
      </c>
      <c r="BD3" t="s">
        <v>1883</v>
      </c>
    </row>
    <row r="4" spans="2:56" s="1" customFormat="1" ht="15.75">
      <c r="B4" s="24"/>
      <c r="D4" s="15" t="s">
        <v>33</v>
      </c>
      <c r="E4" s="48"/>
      <c r="F4" s="23"/>
      <c r="G4" s="23"/>
      <c r="H4" s="34"/>
      <c r="I4" s="34"/>
      <c r="J4" s="23"/>
      <c r="K4" s="23"/>
      <c r="L4" s="23"/>
      <c r="M4" s="23"/>
      <c r="N4" s="24"/>
      <c r="P4" s="15"/>
      <c r="S4" s="28"/>
      <c r="T4" s="28"/>
      <c r="U4" s="28"/>
      <c r="BA4" t="s">
        <v>1884</v>
      </c>
      <c r="BB4" t="s">
        <v>1885</v>
      </c>
      <c r="BC4" t="s">
        <v>1886</v>
      </c>
      <c r="BD4" t="s">
        <v>1887</v>
      </c>
    </row>
    <row r="5" spans="2:56" s="1" customFormat="1" ht="15">
      <c r="B5" s="24"/>
      <c r="E5" s="48"/>
      <c r="F5" s="23"/>
      <c r="G5" s="23"/>
      <c r="H5" s="34"/>
      <c r="I5" s="34"/>
      <c r="J5" s="23"/>
      <c r="K5" s="23"/>
      <c r="L5" s="23"/>
      <c r="M5" s="23"/>
      <c r="N5" s="24"/>
      <c r="S5" s="28"/>
      <c r="T5" s="28"/>
      <c r="U5" s="28"/>
      <c r="BA5" t="s">
        <v>1888</v>
      </c>
      <c r="BB5" t="s">
        <v>1889</v>
      </c>
      <c r="BC5" t="s">
        <v>1890</v>
      </c>
      <c r="BD5" t="s">
        <v>1891</v>
      </c>
    </row>
    <row r="6" spans="2:56" s="1" customFormat="1" ht="15">
      <c r="B6" s="24"/>
      <c r="E6" s="48"/>
      <c r="F6" s="23"/>
      <c r="G6" s="23"/>
      <c r="H6" s="34"/>
      <c r="I6" s="34"/>
      <c r="J6" s="23"/>
      <c r="K6" s="23"/>
      <c r="L6" s="23"/>
      <c r="M6" s="23"/>
      <c r="N6" s="24"/>
      <c r="S6" s="28"/>
      <c r="T6" s="28"/>
      <c r="U6" s="28"/>
      <c r="BA6" t="s">
        <v>1892</v>
      </c>
      <c r="BB6" t="s">
        <v>1893</v>
      </c>
      <c r="BC6" t="s">
        <v>1894</v>
      </c>
      <c r="BD6" t="s">
        <v>1895</v>
      </c>
    </row>
    <row r="7" spans="1:145" s="3" customFormat="1" ht="15">
      <c r="A7" s="7" t="s">
        <v>1854</v>
      </c>
      <c r="B7" s="81" t="s">
        <v>1855</v>
      </c>
      <c r="C7" s="7" t="s">
        <v>1856</v>
      </c>
      <c r="D7" s="7" t="s">
        <v>1857</v>
      </c>
      <c r="E7" s="7" t="s">
        <v>1858</v>
      </c>
      <c r="F7" s="7" t="s">
        <v>1859</v>
      </c>
      <c r="G7" s="7" t="s">
        <v>1860</v>
      </c>
      <c r="H7" s="7" t="s">
        <v>1861</v>
      </c>
      <c r="I7" s="7" t="s">
        <v>1862</v>
      </c>
      <c r="J7" s="7" t="s">
        <v>1863</v>
      </c>
      <c r="K7" s="7" t="s">
        <v>1864</v>
      </c>
      <c r="L7" s="7" t="s">
        <v>1865</v>
      </c>
      <c r="M7" s="81" t="s">
        <v>1866</v>
      </c>
      <c r="N7" s="7" t="s">
        <v>1867</v>
      </c>
      <c r="O7" s="81" t="s">
        <v>1868</v>
      </c>
      <c r="P7" s="80" t="s">
        <v>1869</v>
      </c>
      <c r="Q7" s="7" t="s">
        <v>1870</v>
      </c>
      <c r="R7" s="7" t="s">
        <v>1871</v>
      </c>
      <c r="S7" s="7" t="s">
        <v>1843</v>
      </c>
      <c r="T7" s="7" t="s">
        <v>1872</v>
      </c>
      <c r="U7" s="7" t="s">
        <v>1873</v>
      </c>
      <c r="V7" s="7" t="s">
        <v>1874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1896</v>
      </c>
      <c r="BB7" t="s">
        <v>1897</v>
      </c>
      <c r="BC7" t="s">
        <v>1898</v>
      </c>
      <c r="BD7" t="s">
        <v>1899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s="6">
        <v>1</v>
      </c>
      <c r="B8" s="71">
        <v>93362301161</v>
      </c>
      <c r="C8" s="11" t="s">
        <v>1220</v>
      </c>
      <c r="D8" s="11" t="s">
        <v>1740</v>
      </c>
      <c r="E8" s="6" t="s">
        <v>1896</v>
      </c>
      <c r="F8" s="6">
        <v>94</v>
      </c>
      <c r="G8" s="6" t="s">
        <v>1901</v>
      </c>
      <c r="H8" s="9" t="s">
        <v>1280</v>
      </c>
      <c r="I8" s="9" t="s">
        <v>1281</v>
      </c>
      <c r="J8" s="6" t="s">
        <v>858</v>
      </c>
      <c r="K8" s="6" t="s">
        <v>1282</v>
      </c>
      <c r="L8" s="6" t="s">
        <v>1848</v>
      </c>
      <c r="M8" s="12" t="s">
        <v>1847</v>
      </c>
      <c r="N8" s="6">
        <v>1</v>
      </c>
      <c r="O8" s="18">
        <f>23+50+16</f>
        <v>89</v>
      </c>
      <c r="P8" s="62"/>
      <c r="Q8" s="6"/>
      <c r="R8" s="6"/>
      <c r="S8" s="63" t="s">
        <v>253</v>
      </c>
      <c r="T8" s="6"/>
      <c r="U8" s="13" t="s">
        <v>39</v>
      </c>
      <c r="V8" s="6"/>
      <c r="W8" s="14"/>
      <c r="BB8" s="1"/>
      <c r="BC8" t="s">
        <v>625</v>
      </c>
      <c r="BD8" s="1"/>
    </row>
    <row r="9" spans="1:56" ht="15">
      <c r="A9" s="6">
        <v>2</v>
      </c>
      <c r="B9" s="71">
        <v>13464494241</v>
      </c>
      <c r="C9" s="11" t="s">
        <v>1248</v>
      </c>
      <c r="D9" s="11" t="s">
        <v>1741</v>
      </c>
      <c r="E9" s="6" t="s">
        <v>1896</v>
      </c>
      <c r="F9" s="6">
        <v>94</v>
      </c>
      <c r="G9" s="6" t="s">
        <v>1904</v>
      </c>
      <c r="H9" s="9" t="s">
        <v>1280</v>
      </c>
      <c r="I9" s="9" t="s">
        <v>1281</v>
      </c>
      <c r="J9" s="6" t="s">
        <v>858</v>
      </c>
      <c r="K9" s="6" t="s">
        <v>1282</v>
      </c>
      <c r="L9" s="6" t="s">
        <v>1848</v>
      </c>
      <c r="M9" s="12" t="s">
        <v>1847</v>
      </c>
      <c r="N9" s="6">
        <v>2</v>
      </c>
      <c r="O9" s="18">
        <f>17+36+16</f>
        <v>69</v>
      </c>
      <c r="P9" s="62"/>
      <c r="Q9" s="6"/>
      <c r="R9" s="6"/>
      <c r="S9" s="63" t="s">
        <v>254</v>
      </c>
      <c r="T9" s="6"/>
      <c r="U9" s="13" t="s">
        <v>40</v>
      </c>
      <c r="V9" s="6"/>
      <c r="W9" s="14"/>
      <c r="BB9" s="1"/>
      <c r="BC9" t="s">
        <v>626</v>
      </c>
      <c r="BD9" s="1"/>
    </row>
    <row r="10" spans="1:56" ht="15">
      <c r="A10" s="6">
        <v>3</v>
      </c>
      <c r="B10" s="71">
        <v>96487259436</v>
      </c>
      <c r="C10" s="11" t="s">
        <v>1742</v>
      </c>
      <c r="D10" s="11" t="s">
        <v>37</v>
      </c>
      <c r="E10" s="6" t="s">
        <v>1896</v>
      </c>
      <c r="F10" s="6">
        <v>94</v>
      </c>
      <c r="G10" s="6" t="s">
        <v>1897</v>
      </c>
      <c r="H10" s="9" t="s">
        <v>1280</v>
      </c>
      <c r="I10" s="9" t="s">
        <v>1281</v>
      </c>
      <c r="J10" s="6" t="s">
        <v>858</v>
      </c>
      <c r="K10" s="6" t="s">
        <v>1282</v>
      </c>
      <c r="L10" s="6" t="s">
        <v>1848</v>
      </c>
      <c r="M10" s="12" t="s">
        <v>1847</v>
      </c>
      <c r="N10" s="6">
        <v>3</v>
      </c>
      <c r="O10" s="18">
        <f>19+41+7</f>
        <v>67</v>
      </c>
      <c r="P10" s="62"/>
      <c r="Q10" s="6"/>
      <c r="R10" s="6"/>
      <c r="S10" s="63" t="s">
        <v>130</v>
      </c>
      <c r="T10" s="6"/>
      <c r="U10" s="13" t="s">
        <v>46</v>
      </c>
      <c r="V10" s="6"/>
      <c r="W10" s="14"/>
      <c r="BB10" s="1"/>
      <c r="BC10" t="s">
        <v>627</v>
      </c>
      <c r="BD10" s="1"/>
    </row>
    <row r="11" spans="1:56" ht="15">
      <c r="A11" s="6">
        <v>4</v>
      </c>
      <c r="B11" s="71">
        <v>29912387996</v>
      </c>
      <c r="C11" s="11" t="s">
        <v>1307</v>
      </c>
      <c r="D11" s="11" t="s">
        <v>1740</v>
      </c>
      <c r="E11" s="6" t="s">
        <v>1896</v>
      </c>
      <c r="F11" s="6">
        <v>94</v>
      </c>
      <c r="G11" s="6" t="s">
        <v>1897</v>
      </c>
      <c r="H11" s="9" t="s">
        <v>1280</v>
      </c>
      <c r="I11" s="9" t="s">
        <v>1281</v>
      </c>
      <c r="J11" s="6" t="s">
        <v>858</v>
      </c>
      <c r="K11" s="6" t="s">
        <v>1282</v>
      </c>
      <c r="L11" s="6" t="s">
        <v>1848</v>
      </c>
      <c r="M11" s="12" t="s">
        <v>1847</v>
      </c>
      <c r="N11" s="6">
        <v>4</v>
      </c>
      <c r="O11" s="18">
        <f>11+31+14</f>
        <v>56</v>
      </c>
      <c r="P11" s="62"/>
      <c r="Q11" s="6"/>
      <c r="R11" s="6"/>
      <c r="S11" s="63" t="s">
        <v>132</v>
      </c>
      <c r="T11" s="6"/>
      <c r="U11" s="13" t="s">
        <v>45</v>
      </c>
      <c r="V11" s="6"/>
      <c r="W11" s="14"/>
      <c r="BB11" s="1"/>
      <c r="BC11" t="s">
        <v>629</v>
      </c>
      <c r="BD11" s="1"/>
    </row>
    <row r="12" spans="1:56" ht="15">
      <c r="A12" s="6">
        <v>5</v>
      </c>
      <c r="B12" s="71">
        <v>79611669153</v>
      </c>
      <c r="C12" s="11" t="s">
        <v>1742</v>
      </c>
      <c r="D12" s="11" t="s">
        <v>1303</v>
      </c>
      <c r="E12" s="6" t="s">
        <v>1896</v>
      </c>
      <c r="F12" s="6">
        <v>94</v>
      </c>
      <c r="G12" s="6" t="s">
        <v>1897</v>
      </c>
      <c r="H12" s="9" t="s">
        <v>1280</v>
      </c>
      <c r="I12" s="9" t="s">
        <v>1281</v>
      </c>
      <c r="J12" s="6" t="s">
        <v>858</v>
      </c>
      <c r="K12" s="6" t="s">
        <v>1282</v>
      </c>
      <c r="L12" s="6" t="s">
        <v>1848</v>
      </c>
      <c r="M12" s="12" t="s">
        <v>1847</v>
      </c>
      <c r="N12" s="6">
        <v>5</v>
      </c>
      <c r="O12" s="18">
        <f>23+22+8</f>
        <v>53</v>
      </c>
      <c r="P12" s="62"/>
      <c r="Q12" s="6"/>
      <c r="R12" s="6"/>
      <c r="S12" s="63" t="s">
        <v>255</v>
      </c>
      <c r="T12" s="6"/>
      <c r="U12" s="13" t="s">
        <v>42</v>
      </c>
      <c r="V12" s="6"/>
      <c r="W12" s="14"/>
      <c r="BB12" s="1"/>
      <c r="BC12" t="s">
        <v>630</v>
      </c>
      <c r="BD12" s="1"/>
    </row>
    <row r="13" spans="1:56" ht="15">
      <c r="A13" s="6">
        <v>6</v>
      </c>
      <c r="B13" s="71">
        <v>78469347563</v>
      </c>
      <c r="C13" s="11" t="s">
        <v>1283</v>
      </c>
      <c r="D13" s="11" t="s">
        <v>1268</v>
      </c>
      <c r="E13" s="6" t="s">
        <v>1896</v>
      </c>
      <c r="F13" s="6">
        <v>94</v>
      </c>
      <c r="G13" s="6" t="s">
        <v>1901</v>
      </c>
      <c r="H13" s="9" t="s">
        <v>1235</v>
      </c>
      <c r="I13" s="9" t="s">
        <v>1509</v>
      </c>
      <c r="J13" s="6" t="s">
        <v>894</v>
      </c>
      <c r="K13" s="6" t="s">
        <v>1510</v>
      </c>
      <c r="L13" s="6" t="s">
        <v>1848</v>
      </c>
      <c r="M13" s="12" t="s">
        <v>1847</v>
      </c>
      <c r="N13" s="6">
        <v>6</v>
      </c>
      <c r="O13" s="18">
        <f>23+11+9</f>
        <v>43</v>
      </c>
      <c r="P13" s="62"/>
      <c r="Q13" s="6"/>
      <c r="R13" s="6"/>
      <c r="S13" s="63" t="s">
        <v>134</v>
      </c>
      <c r="T13" s="6"/>
      <c r="U13" s="13" t="s">
        <v>41</v>
      </c>
      <c r="V13" s="6"/>
      <c r="W13" s="14"/>
      <c r="BB13" s="1"/>
      <c r="BC13" t="s">
        <v>631</v>
      </c>
      <c r="BD13" s="1"/>
    </row>
    <row r="14" spans="1:56" ht="15">
      <c r="A14" s="6">
        <v>7</v>
      </c>
      <c r="B14" s="71">
        <v>38791122674</v>
      </c>
      <c r="C14" s="11" t="s">
        <v>1512</v>
      </c>
      <c r="D14" s="11" t="s">
        <v>1513</v>
      </c>
      <c r="E14" s="6" t="s">
        <v>1896</v>
      </c>
      <c r="F14" s="6">
        <v>94</v>
      </c>
      <c r="G14" s="6" t="s">
        <v>1901</v>
      </c>
      <c r="H14" s="9" t="s">
        <v>1235</v>
      </c>
      <c r="I14" s="9" t="s">
        <v>1509</v>
      </c>
      <c r="J14" s="6" t="s">
        <v>894</v>
      </c>
      <c r="K14" s="6" t="s">
        <v>1510</v>
      </c>
      <c r="L14" s="6" t="s">
        <v>1848</v>
      </c>
      <c r="M14" s="12" t="s">
        <v>1847</v>
      </c>
      <c r="N14" s="6">
        <v>7</v>
      </c>
      <c r="O14" s="18">
        <f>17+11+9</f>
        <v>37</v>
      </c>
      <c r="P14" s="62"/>
      <c r="Q14" s="6"/>
      <c r="R14" s="6"/>
      <c r="S14" s="63" t="s">
        <v>133</v>
      </c>
      <c r="T14" s="6"/>
      <c r="U14" s="13" t="s">
        <v>44</v>
      </c>
      <c r="V14" s="6"/>
      <c r="BB14" s="1"/>
      <c r="BC14" t="s">
        <v>794</v>
      </c>
      <c r="BD14" s="1"/>
    </row>
    <row r="15" spans="1:56" ht="15">
      <c r="A15" s="6">
        <v>8</v>
      </c>
      <c r="B15" s="71">
        <v>61542324565</v>
      </c>
      <c r="C15" s="11" t="s">
        <v>1225</v>
      </c>
      <c r="D15" s="11" t="s">
        <v>1511</v>
      </c>
      <c r="E15" s="6" t="s">
        <v>1896</v>
      </c>
      <c r="F15" s="6">
        <v>94</v>
      </c>
      <c r="G15" s="6" t="s">
        <v>1901</v>
      </c>
      <c r="H15" s="9" t="s">
        <v>1235</v>
      </c>
      <c r="I15" s="9" t="s">
        <v>1509</v>
      </c>
      <c r="J15" s="6" t="s">
        <v>894</v>
      </c>
      <c r="K15" s="6" t="s">
        <v>1510</v>
      </c>
      <c r="L15" s="6" t="s">
        <v>1848</v>
      </c>
      <c r="M15" s="12" t="s">
        <v>1847</v>
      </c>
      <c r="N15" s="6">
        <v>8</v>
      </c>
      <c r="O15" s="18">
        <f>12+16+6</f>
        <v>34</v>
      </c>
      <c r="P15" s="62"/>
      <c r="Q15" s="6"/>
      <c r="R15" s="6"/>
      <c r="S15" s="63" t="s">
        <v>129</v>
      </c>
      <c r="T15" s="6"/>
      <c r="U15" s="13" t="s">
        <v>43</v>
      </c>
      <c r="V15" s="6"/>
      <c r="BB15" s="1"/>
      <c r="BC15" t="s">
        <v>795</v>
      </c>
      <c r="BD15" s="1"/>
    </row>
    <row r="16" spans="1:56" ht="15">
      <c r="A16" s="6">
        <v>9</v>
      </c>
      <c r="B16" s="71">
        <v>86466741730</v>
      </c>
      <c r="C16" s="11" t="s">
        <v>1286</v>
      </c>
      <c r="D16" s="11" t="s">
        <v>38</v>
      </c>
      <c r="E16" s="6" t="s">
        <v>1896</v>
      </c>
      <c r="F16" s="6">
        <v>94</v>
      </c>
      <c r="G16" s="6" t="s">
        <v>1893</v>
      </c>
      <c r="H16" s="9" t="s">
        <v>1280</v>
      </c>
      <c r="I16" s="9" t="s">
        <v>1281</v>
      </c>
      <c r="J16" s="6" t="s">
        <v>858</v>
      </c>
      <c r="K16" s="6" t="s">
        <v>1282</v>
      </c>
      <c r="L16" s="6" t="s">
        <v>1848</v>
      </c>
      <c r="M16" s="12" t="s">
        <v>1847</v>
      </c>
      <c r="N16" s="6">
        <v>9</v>
      </c>
      <c r="O16" s="18">
        <f>20+5+5</f>
        <v>30</v>
      </c>
      <c r="P16" s="62"/>
      <c r="Q16" s="6"/>
      <c r="R16" s="6"/>
      <c r="S16" s="63" t="s">
        <v>131</v>
      </c>
      <c r="T16" s="6"/>
      <c r="U16" s="13" t="s">
        <v>47</v>
      </c>
      <c r="V16" s="6"/>
      <c r="BB16" s="1"/>
      <c r="BC16" t="s">
        <v>796</v>
      </c>
      <c r="BD16" s="1"/>
    </row>
    <row r="17" spans="19:56" ht="15">
      <c r="S17" s="61"/>
      <c r="BB17" s="1"/>
      <c r="BC17" t="s">
        <v>797</v>
      </c>
      <c r="BD17" s="1"/>
    </row>
    <row r="18" spans="54:56" ht="15">
      <c r="BB18" s="1"/>
      <c r="BC18" t="s">
        <v>798</v>
      </c>
      <c r="BD18" s="1"/>
    </row>
    <row r="19" spans="54:56" ht="15">
      <c r="BB19" s="1"/>
      <c r="BC19" t="s">
        <v>799</v>
      </c>
      <c r="BD19" s="1"/>
    </row>
    <row r="20" spans="54:56" ht="15">
      <c r="BB20" s="1"/>
      <c r="BC20" t="s">
        <v>800</v>
      </c>
      <c r="BD20" s="1"/>
    </row>
    <row r="21" spans="54:56" ht="15">
      <c r="BB21" s="1"/>
      <c r="BC21" t="s">
        <v>801</v>
      </c>
      <c r="BD21" s="1"/>
    </row>
    <row r="22" spans="54:56" ht="15">
      <c r="BB22" s="1"/>
      <c r="BC22" t="s">
        <v>802</v>
      </c>
      <c r="BD22" s="1"/>
    </row>
    <row r="23" spans="54:56" ht="15">
      <c r="BB23" s="1"/>
      <c r="BC23" t="s">
        <v>803</v>
      </c>
      <c r="BD23" s="1"/>
    </row>
    <row r="24" spans="54:56" ht="15">
      <c r="BB24" s="1"/>
      <c r="BC24" t="s">
        <v>804</v>
      </c>
      <c r="BD24" s="1"/>
    </row>
    <row r="25" spans="54:56" ht="15">
      <c r="BB25" s="1"/>
      <c r="BC25" t="s">
        <v>805</v>
      </c>
      <c r="BD25" s="1"/>
    </row>
    <row r="26" spans="54:56" ht="15">
      <c r="BB26" s="1"/>
      <c r="BC26" t="s">
        <v>806</v>
      </c>
      <c r="BD26" s="1"/>
    </row>
    <row r="27" spans="54:56" ht="15">
      <c r="BB27" s="1"/>
      <c r="BC27" t="s">
        <v>807</v>
      </c>
      <c r="BD27" s="1"/>
    </row>
    <row r="28" spans="54:56" ht="15">
      <c r="BB28" s="1"/>
      <c r="BC28" t="s">
        <v>808</v>
      </c>
      <c r="BD28" s="1"/>
    </row>
    <row r="29" spans="54:56" ht="15">
      <c r="BB29" s="1"/>
      <c r="BC29" t="s">
        <v>809</v>
      </c>
      <c r="BD29" s="1"/>
    </row>
    <row r="30" spans="54:56" ht="15">
      <c r="BB30" s="1"/>
      <c r="BC30" t="s">
        <v>810</v>
      </c>
      <c r="BD30" s="1"/>
    </row>
    <row r="31" spans="54:56" ht="15">
      <c r="BB31" s="1"/>
      <c r="BC31" t="s">
        <v>811</v>
      </c>
      <c r="BD31" s="1"/>
    </row>
    <row r="32" spans="54:56" ht="15">
      <c r="BB32" s="1"/>
      <c r="BC32" t="s">
        <v>812</v>
      </c>
      <c r="BD32" s="1"/>
    </row>
    <row r="33" spans="54:56" ht="15">
      <c r="BB33" s="1"/>
      <c r="BC33" t="s">
        <v>813</v>
      </c>
      <c r="BD33" s="1"/>
    </row>
    <row r="34" spans="54:56" ht="15">
      <c r="BB34" s="1"/>
      <c r="BC34" t="s">
        <v>814</v>
      </c>
      <c r="BD34" s="1"/>
    </row>
    <row r="35" spans="54:56" ht="15">
      <c r="BB35" s="1"/>
      <c r="BC35" t="s">
        <v>815</v>
      </c>
      <c r="BD35" s="1"/>
    </row>
    <row r="36" spans="54:56" ht="15">
      <c r="BB36" s="1"/>
      <c r="BC36" t="s">
        <v>816</v>
      </c>
      <c r="BD36" s="1"/>
    </row>
    <row r="37" spans="54:56" ht="15">
      <c r="BB37" s="1"/>
      <c r="BC37" t="s">
        <v>817</v>
      </c>
      <c r="BD37" s="1"/>
    </row>
    <row r="38" spans="54:56" ht="15">
      <c r="BB38" s="1"/>
      <c r="BC38" t="s">
        <v>818</v>
      </c>
      <c r="BD38" s="1"/>
    </row>
    <row r="39" spans="54:56" ht="15">
      <c r="BB39" s="1"/>
      <c r="BC39" t="s">
        <v>819</v>
      </c>
      <c r="BD39" s="1"/>
    </row>
    <row r="40" spans="54:56" ht="15">
      <c r="BB40" s="1"/>
      <c r="BC40" t="s">
        <v>820</v>
      </c>
      <c r="BD40" s="1"/>
    </row>
    <row r="41" spans="54:56" ht="15">
      <c r="BB41" s="1"/>
      <c r="BC41" t="s">
        <v>821</v>
      </c>
      <c r="BD41" s="1"/>
    </row>
    <row r="42" spans="54:56" ht="15">
      <c r="BB42" s="1"/>
      <c r="BC42" t="s">
        <v>822</v>
      </c>
      <c r="BD42" s="1"/>
    </row>
    <row r="43" spans="54:56" ht="15">
      <c r="BB43" s="1"/>
      <c r="BC43" t="s">
        <v>823</v>
      </c>
      <c r="BD43" s="1"/>
    </row>
    <row r="44" spans="54:56" ht="15">
      <c r="BB44" s="1"/>
      <c r="BC44" t="s">
        <v>824</v>
      </c>
      <c r="BD44" s="1"/>
    </row>
    <row r="45" spans="54:56" ht="15">
      <c r="BB45" s="1"/>
      <c r="BC45" t="s">
        <v>825</v>
      </c>
      <c r="BD45" s="1"/>
    </row>
    <row r="46" spans="54:56" ht="15">
      <c r="BB46" s="1"/>
      <c r="BC46" t="s">
        <v>826</v>
      </c>
      <c r="BD46" s="1"/>
    </row>
    <row r="47" spans="54:56" ht="15">
      <c r="BB47" s="1"/>
      <c r="BC47" t="s">
        <v>827</v>
      </c>
      <c r="BD47" s="1"/>
    </row>
    <row r="48" spans="54:56" ht="15">
      <c r="BB48" s="1"/>
      <c r="BC48" t="s">
        <v>828</v>
      </c>
      <c r="BD48" s="1"/>
    </row>
    <row r="49" spans="54:56" ht="15">
      <c r="BB49" s="1"/>
      <c r="BC49" t="s">
        <v>829</v>
      </c>
      <c r="BD49" s="1"/>
    </row>
    <row r="50" spans="54:56" ht="15">
      <c r="BB50" s="1"/>
      <c r="BC50" t="s">
        <v>830</v>
      </c>
      <c r="BD50" s="1"/>
    </row>
    <row r="51" spans="54:56" ht="15">
      <c r="BB51" s="1"/>
      <c r="BC51" t="s">
        <v>831</v>
      </c>
      <c r="BD51" s="1"/>
    </row>
    <row r="52" spans="54:56" ht="15">
      <c r="BB52" s="1"/>
      <c r="BC52" t="s">
        <v>832</v>
      </c>
      <c r="BD52" s="1"/>
    </row>
    <row r="53" spans="54:56" ht="15">
      <c r="BB53" s="1"/>
      <c r="BC53" t="s">
        <v>833</v>
      </c>
      <c r="BD53" s="1"/>
    </row>
    <row r="54" spans="54:56" ht="15">
      <c r="BB54" s="1"/>
      <c r="BC54" t="s">
        <v>834</v>
      </c>
      <c r="BD54" s="1"/>
    </row>
    <row r="55" spans="54:56" ht="15">
      <c r="BB55" s="1"/>
      <c r="BC55" t="s">
        <v>835</v>
      </c>
      <c r="BD55" s="1"/>
    </row>
    <row r="56" spans="54:56" ht="15">
      <c r="BB56" s="1"/>
      <c r="BC56" t="s">
        <v>836</v>
      </c>
      <c r="BD56" s="1"/>
    </row>
    <row r="57" spans="54:56" ht="15">
      <c r="BB57" s="1"/>
      <c r="BC57" t="s">
        <v>837</v>
      </c>
      <c r="BD57" s="1"/>
    </row>
    <row r="58" spans="54:56" ht="15">
      <c r="BB58" s="1"/>
      <c r="BC58" t="s">
        <v>838</v>
      </c>
      <c r="BD58" s="1"/>
    </row>
    <row r="59" spans="54:56" ht="15">
      <c r="BB59" s="1"/>
      <c r="BC59" t="s">
        <v>839</v>
      </c>
      <c r="BD59" s="1"/>
    </row>
    <row r="60" spans="54:56" ht="15">
      <c r="BB60" s="1"/>
      <c r="BC60" t="s">
        <v>840</v>
      </c>
      <c r="BD60" s="1"/>
    </row>
    <row r="61" spans="54:56" ht="15">
      <c r="BB61" s="1"/>
      <c r="BC61" t="s">
        <v>841</v>
      </c>
      <c r="BD61" s="1"/>
    </row>
    <row r="62" spans="54:56" ht="15">
      <c r="BB62" s="1"/>
      <c r="BC62" t="s">
        <v>842</v>
      </c>
      <c r="BD62" s="1"/>
    </row>
    <row r="63" spans="54:56" ht="15">
      <c r="BB63" s="1"/>
      <c r="BC63" t="s">
        <v>843</v>
      </c>
      <c r="BD63" s="1"/>
    </row>
    <row r="64" spans="54:56" ht="15">
      <c r="BB64" s="1"/>
      <c r="BC64" t="s">
        <v>844</v>
      </c>
      <c r="BD64" s="1"/>
    </row>
    <row r="65" spans="54:56" ht="15">
      <c r="BB65" s="1"/>
      <c r="BC65" t="s">
        <v>845</v>
      </c>
      <c r="BD65" s="1"/>
    </row>
    <row r="66" spans="54:56" ht="15">
      <c r="BB66" s="1"/>
      <c r="BC66" t="s">
        <v>846</v>
      </c>
      <c r="BD66" s="1"/>
    </row>
    <row r="67" spans="54:56" ht="15">
      <c r="BB67" s="1"/>
      <c r="BC67" t="s">
        <v>847</v>
      </c>
      <c r="BD67" s="1"/>
    </row>
    <row r="68" spans="54:56" ht="15">
      <c r="BB68" s="1"/>
      <c r="BC68" t="s">
        <v>848</v>
      </c>
      <c r="BD68" s="1"/>
    </row>
    <row r="69" spans="54:56" ht="15">
      <c r="BB69" s="1"/>
      <c r="BC69" t="s">
        <v>849</v>
      </c>
      <c r="BD69" s="1"/>
    </row>
    <row r="70" spans="54:56" ht="15">
      <c r="BB70" s="1"/>
      <c r="BC70" t="s">
        <v>850</v>
      </c>
      <c r="BD70" s="1"/>
    </row>
    <row r="71" spans="54:56" ht="15">
      <c r="BB71" s="1"/>
      <c r="BC71" t="s">
        <v>851</v>
      </c>
      <c r="BD71" s="1"/>
    </row>
    <row r="72" spans="54:56" ht="15">
      <c r="BB72" s="1"/>
      <c r="BC72" t="s">
        <v>852</v>
      </c>
      <c r="BD72" s="1"/>
    </row>
    <row r="73" spans="54:56" ht="15">
      <c r="BB73" s="1"/>
      <c r="BC73" t="s">
        <v>853</v>
      </c>
      <c r="BD73" s="1"/>
    </row>
    <row r="74" spans="54:56" ht="15">
      <c r="BB74" s="1"/>
      <c r="BC74" t="s">
        <v>854</v>
      </c>
      <c r="BD74" s="1"/>
    </row>
    <row r="75" spans="54:56" ht="15">
      <c r="BB75" s="1"/>
      <c r="BC75" t="s">
        <v>855</v>
      </c>
      <c r="BD75" s="1"/>
    </row>
    <row r="76" spans="54:56" ht="15">
      <c r="BB76" s="1"/>
      <c r="BC76" t="s">
        <v>856</v>
      </c>
      <c r="BD76" s="1"/>
    </row>
    <row r="77" spans="54:56" ht="15">
      <c r="BB77" s="1"/>
      <c r="BC77" t="s">
        <v>857</v>
      </c>
      <c r="BD77" s="1"/>
    </row>
    <row r="78" spans="54:56" ht="15">
      <c r="BB78" s="1"/>
      <c r="BC78" t="s">
        <v>858</v>
      </c>
      <c r="BD78" s="1"/>
    </row>
    <row r="79" spans="54:56" ht="15">
      <c r="BB79" s="1"/>
      <c r="BC79" t="s">
        <v>859</v>
      </c>
      <c r="BD79" s="1"/>
    </row>
    <row r="80" spans="54:56" ht="15">
      <c r="BB80" s="1"/>
      <c r="BC80" t="s">
        <v>860</v>
      </c>
      <c r="BD80" s="1"/>
    </row>
    <row r="81" spans="54:56" ht="15">
      <c r="BB81" s="1"/>
      <c r="BC81" t="s">
        <v>861</v>
      </c>
      <c r="BD81" s="1"/>
    </row>
    <row r="82" spans="54:56" ht="15">
      <c r="BB82" s="1"/>
      <c r="BC82" t="s">
        <v>862</v>
      </c>
      <c r="BD82" s="1"/>
    </row>
    <row r="83" spans="54:56" ht="15">
      <c r="BB83" s="1"/>
      <c r="BC83" t="s">
        <v>863</v>
      </c>
      <c r="BD83" s="1"/>
    </row>
    <row r="84" spans="54:56" ht="15">
      <c r="BB84" s="1"/>
      <c r="BC84" t="s">
        <v>864</v>
      </c>
      <c r="BD84" s="1"/>
    </row>
    <row r="85" spans="54:56" ht="15">
      <c r="BB85" s="1"/>
      <c r="BC85" t="s">
        <v>865</v>
      </c>
      <c r="BD85" s="1"/>
    </row>
    <row r="86" spans="54:56" ht="15">
      <c r="BB86" s="1"/>
      <c r="BC86" t="s">
        <v>866</v>
      </c>
      <c r="BD86" s="1"/>
    </row>
    <row r="87" spans="54:56" ht="15">
      <c r="BB87" s="1"/>
      <c r="BC87" t="s">
        <v>867</v>
      </c>
      <c r="BD87" s="1"/>
    </row>
    <row r="88" spans="54:56" ht="15">
      <c r="BB88" s="1"/>
      <c r="BC88" t="s">
        <v>868</v>
      </c>
      <c r="BD88" s="1"/>
    </row>
    <row r="89" spans="54:56" ht="15">
      <c r="BB89" s="1"/>
      <c r="BC89" t="s">
        <v>869</v>
      </c>
      <c r="BD89" s="1"/>
    </row>
    <row r="90" spans="54:56" ht="15">
      <c r="BB90" s="1"/>
      <c r="BC90" t="s">
        <v>870</v>
      </c>
      <c r="BD90" s="1"/>
    </row>
    <row r="91" spans="54:56" ht="15">
      <c r="BB91" s="1"/>
      <c r="BC91" t="s">
        <v>871</v>
      </c>
      <c r="BD91" s="1"/>
    </row>
    <row r="92" spans="54:56" ht="15">
      <c r="BB92" s="1"/>
      <c r="BC92" t="s">
        <v>872</v>
      </c>
      <c r="BD92" s="1"/>
    </row>
    <row r="93" spans="54:56" ht="15">
      <c r="BB93" s="1"/>
      <c r="BC93" t="s">
        <v>873</v>
      </c>
      <c r="BD93" s="1"/>
    </row>
    <row r="94" spans="54:56" ht="15">
      <c r="BB94" s="1"/>
      <c r="BC94" t="s">
        <v>874</v>
      </c>
      <c r="BD94" s="1"/>
    </row>
    <row r="95" spans="54:56" ht="15">
      <c r="BB95" s="1"/>
      <c r="BC95" t="s">
        <v>875</v>
      </c>
      <c r="BD95" s="1"/>
    </row>
    <row r="96" spans="54:56" ht="15">
      <c r="BB96" s="1"/>
      <c r="BC96" t="s">
        <v>876</v>
      </c>
      <c r="BD96" s="1"/>
    </row>
    <row r="97" spans="54:56" ht="15">
      <c r="BB97" s="1"/>
      <c r="BC97" t="s">
        <v>877</v>
      </c>
      <c r="BD97" s="1"/>
    </row>
    <row r="98" spans="54:56" ht="15">
      <c r="BB98" s="1"/>
      <c r="BC98" t="s">
        <v>878</v>
      </c>
      <c r="BD98" s="1"/>
    </row>
    <row r="99" spans="54:56" ht="15">
      <c r="BB99" s="1"/>
      <c r="BC99" t="s">
        <v>879</v>
      </c>
      <c r="BD99" s="1"/>
    </row>
    <row r="100" spans="54:56" ht="15">
      <c r="BB100" s="1"/>
      <c r="BC100" t="s">
        <v>880</v>
      </c>
      <c r="BD100" s="1"/>
    </row>
    <row r="101" spans="54:56" ht="15">
      <c r="BB101" s="1"/>
      <c r="BC101" t="s">
        <v>881</v>
      </c>
      <c r="BD101" s="1"/>
    </row>
    <row r="102" spans="54:56" ht="15">
      <c r="BB102" s="1"/>
      <c r="BC102" t="s">
        <v>882</v>
      </c>
      <c r="BD102" s="1"/>
    </row>
    <row r="103" spans="54:56" ht="15">
      <c r="BB103" s="1"/>
      <c r="BC103" t="s">
        <v>883</v>
      </c>
      <c r="BD103" s="1"/>
    </row>
    <row r="104" spans="54:56" ht="15">
      <c r="BB104" s="1"/>
      <c r="BC104" t="s">
        <v>884</v>
      </c>
      <c r="BD104" s="1"/>
    </row>
    <row r="105" spans="54:56" ht="15">
      <c r="BB105" s="1"/>
      <c r="BC105" t="s">
        <v>885</v>
      </c>
      <c r="BD105" s="1"/>
    </row>
    <row r="106" spans="54:56" ht="15">
      <c r="BB106" s="1"/>
      <c r="BC106" t="s">
        <v>886</v>
      </c>
      <c r="BD106" s="1"/>
    </row>
    <row r="107" spans="54:56" ht="15">
      <c r="BB107" s="1"/>
      <c r="BC107" t="s">
        <v>887</v>
      </c>
      <c r="BD107" s="1"/>
    </row>
    <row r="108" spans="54:56" ht="15">
      <c r="BB108" s="1"/>
      <c r="BC108" t="s">
        <v>888</v>
      </c>
      <c r="BD108" s="1"/>
    </row>
    <row r="109" spans="54:56" ht="15">
      <c r="BB109" s="1"/>
      <c r="BC109" t="s">
        <v>889</v>
      </c>
      <c r="BD109" s="1"/>
    </row>
    <row r="110" spans="54:56" ht="15">
      <c r="BB110" s="1"/>
      <c r="BC110" t="s">
        <v>890</v>
      </c>
      <c r="BD110" s="1"/>
    </row>
    <row r="111" spans="54:56" ht="15">
      <c r="BB111" s="1"/>
      <c r="BC111" t="s">
        <v>891</v>
      </c>
      <c r="BD111" s="1"/>
    </row>
    <row r="112" spans="54:56" ht="15">
      <c r="BB112" s="1"/>
      <c r="BC112" t="s">
        <v>892</v>
      </c>
      <c r="BD112" s="1"/>
    </row>
    <row r="113" spans="54:56" ht="15">
      <c r="BB113" s="1"/>
      <c r="BC113" t="s">
        <v>893</v>
      </c>
      <c r="BD113" s="1"/>
    </row>
    <row r="114" spans="54:56" ht="15">
      <c r="BB114" s="1"/>
      <c r="BC114" t="s">
        <v>894</v>
      </c>
      <c r="BD114" s="1"/>
    </row>
    <row r="115" spans="54:56" ht="15">
      <c r="BB115" s="1"/>
      <c r="BC115" t="s">
        <v>895</v>
      </c>
      <c r="BD115" s="1"/>
    </row>
    <row r="116" spans="54:56" ht="15">
      <c r="BB116" s="1"/>
      <c r="BC116" t="s">
        <v>896</v>
      </c>
      <c r="BD116" s="1"/>
    </row>
    <row r="117" spans="54:56" ht="15">
      <c r="BB117" s="1"/>
      <c r="BC117" t="s">
        <v>897</v>
      </c>
      <c r="BD117" s="1"/>
    </row>
    <row r="118" spans="54:56" ht="15">
      <c r="BB118" s="1"/>
      <c r="BC118" t="s">
        <v>898</v>
      </c>
      <c r="BD118" s="1"/>
    </row>
    <row r="119" spans="54:56" ht="15">
      <c r="BB119" s="1"/>
      <c r="BC119" t="s">
        <v>899</v>
      </c>
      <c r="BD119" s="1"/>
    </row>
    <row r="120" spans="54:56" ht="15">
      <c r="BB120" s="1"/>
      <c r="BC120" t="s">
        <v>900</v>
      </c>
      <c r="BD120" s="1"/>
    </row>
    <row r="121" spans="54:56" ht="15">
      <c r="BB121" s="1"/>
      <c r="BC121" t="s">
        <v>901</v>
      </c>
      <c r="BD121" s="1"/>
    </row>
    <row r="122" spans="54:56" ht="15">
      <c r="BB122" s="1"/>
      <c r="BC122" t="s">
        <v>902</v>
      </c>
      <c r="BD122" s="1"/>
    </row>
    <row r="123" spans="54:56" ht="15">
      <c r="BB123" s="1"/>
      <c r="BC123" t="s">
        <v>903</v>
      </c>
      <c r="BD123" s="1"/>
    </row>
    <row r="124" spans="54:56" ht="15">
      <c r="BB124" s="1"/>
      <c r="BC124" t="s">
        <v>904</v>
      </c>
      <c r="BD124" s="1"/>
    </row>
    <row r="125" spans="54:56" ht="15">
      <c r="BB125" s="1"/>
      <c r="BC125" t="s">
        <v>905</v>
      </c>
      <c r="BD125" s="1"/>
    </row>
    <row r="126" spans="54:56" ht="15">
      <c r="BB126" s="1"/>
      <c r="BC126" t="s">
        <v>906</v>
      </c>
      <c r="BD126" s="1"/>
    </row>
    <row r="127" spans="54:56" ht="15">
      <c r="BB127" s="1"/>
      <c r="BC127" t="s">
        <v>907</v>
      </c>
      <c r="BD127" s="1"/>
    </row>
    <row r="128" spans="54:56" ht="15">
      <c r="BB128" s="1"/>
      <c r="BC128" t="s">
        <v>908</v>
      </c>
      <c r="BD128" s="1"/>
    </row>
    <row r="129" spans="54:56" ht="15">
      <c r="BB129" s="1"/>
      <c r="BC129" t="s">
        <v>909</v>
      </c>
      <c r="BD129" s="1"/>
    </row>
    <row r="130" spans="54:56" ht="15">
      <c r="BB130" s="1"/>
      <c r="BC130" t="s">
        <v>910</v>
      </c>
      <c r="BD130" s="1"/>
    </row>
    <row r="131" spans="54:56" ht="15">
      <c r="BB131" s="1"/>
      <c r="BC131" t="s">
        <v>911</v>
      </c>
      <c r="BD131" s="1"/>
    </row>
    <row r="132" spans="54:56" ht="15">
      <c r="BB132" s="1"/>
      <c r="BC132" t="s">
        <v>912</v>
      </c>
      <c r="BD132" s="1"/>
    </row>
    <row r="133" spans="54:56" ht="15">
      <c r="BB133" s="1"/>
      <c r="BC133" t="s">
        <v>913</v>
      </c>
      <c r="BD133" s="1"/>
    </row>
    <row r="134" spans="54:56" ht="15">
      <c r="BB134" s="1"/>
      <c r="BC134" t="s">
        <v>914</v>
      </c>
      <c r="BD134" s="1"/>
    </row>
    <row r="135" spans="54:56" ht="15">
      <c r="BB135" s="1"/>
      <c r="BC135" t="s">
        <v>915</v>
      </c>
      <c r="BD135" s="1"/>
    </row>
    <row r="136" spans="54:56" ht="15">
      <c r="BB136" s="1"/>
      <c r="BC136" t="s">
        <v>919</v>
      </c>
      <c r="BD136" s="1"/>
    </row>
    <row r="137" spans="54:56" ht="15">
      <c r="BB137" s="1"/>
      <c r="BC137" t="s">
        <v>920</v>
      </c>
      <c r="BD137" s="1"/>
    </row>
    <row r="138" spans="54:56" ht="15">
      <c r="BB138" s="1"/>
      <c r="BC138" t="s">
        <v>921</v>
      </c>
      <c r="BD138" s="1"/>
    </row>
    <row r="139" spans="54:56" ht="15">
      <c r="BB139" s="1"/>
      <c r="BC139" t="s">
        <v>922</v>
      </c>
      <c r="BD139" s="1"/>
    </row>
    <row r="140" spans="54:56" ht="15">
      <c r="BB140" s="1"/>
      <c r="BC140" t="s">
        <v>923</v>
      </c>
      <c r="BD140" s="1"/>
    </row>
    <row r="141" spans="54:56" ht="15">
      <c r="BB141" s="1"/>
      <c r="BC141" t="s">
        <v>924</v>
      </c>
      <c r="BD141" s="1"/>
    </row>
    <row r="142" spans="54:56" ht="15">
      <c r="BB142" s="1"/>
      <c r="BC142" t="s">
        <v>925</v>
      </c>
      <c r="BD142" s="1"/>
    </row>
    <row r="143" spans="54:56" ht="15">
      <c r="BB143" s="1"/>
      <c r="BC143" t="s">
        <v>926</v>
      </c>
      <c r="BD143" s="1"/>
    </row>
    <row r="144" spans="54:56" ht="15">
      <c r="BB144" s="1"/>
      <c r="BC144" t="s">
        <v>927</v>
      </c>
      <c r="BD144" s="1"/>
    </row>
    <row r="145" spans="54:56" ht="15">
      <c r="BB145" s="1"/>
      <c r="BC145" t="s">
        <v>928</v>
      </c>
      <c r="BD145" s="1"/>
    </row>
    <row r="146" spans="54:56" ht="15">
      <c r="BB146" s="1"/>
      <c r="BC146" t="s">
        <v>929</v>
      </c>
      <c r="BD146" s="1"/>
    </row>
    <row r="147" spans="54:56" ht="15">
      <c r="BB147" s="1"/>
      <c r="BC147" t="s">
        <v>930</v>
      </c>
      <c r="BD147" s="1"/>
    </row>
    <row r="148" spans="54:56" ht="15">
      <c r="BB148" s="1"/>
      <c r="BC148" t="s">
        <v>931</v>
      </c>
      <c r="BD148" s="1"/>
    </row>
    <row r="149" spans="54:56" ht="15">
      <c r="BB149" s="1"/>
      <c r="BC149" t="s">
        <v>932</v>
      </c>
      <c r="BD149" s="1"/>
    </row>
    <row r="150" spans="54:56" ht="15">
      <c r="BB150" s="1"/>
      <c r="BC150" t="s">
        <v>933</v>
      </c>
      <c r="BD150" s="1"/>
    </row>
    <row r="151" spans="54:56" ht="15">
      <c r="BB151" s="1"/>
      <c r="BC151" t="s">
        <v>934</v>
      </c>
      <c r="BD151" s="1"/>
    </row>
    <row r="152" spans="54:56" ht="15">
      <c r="BB152" s="1"/>
      <c r="BC152" t="s">
        <v>935</v>
      </c>
      <c r="BD152" s="1"/>
    </row>
    <row r="153" spans="54:56" ht="15">
      <c r="BB153" s="1"/>
      <c r="BC153" t="s">
        <v>936</v>
      </c>
      <c r="BD153" s="1"/>
    </row>
    <row r="154" spans="54:56" ht="15">
      <c r="BB154" s="1"/>
      <c r="BC154" t="s">
        <v>937</v>
      </c>
      <c r="BD154" s="1"/>
    </row>
    <row r="155" spans="54:56" ht="15">
      <c r="BB155" s="1"/>
      <c r="BC155" t="s">
        <v>938</v>
      </c>
      <c r="BD155" s="1"/>
    </row>
    <row r="156" spans="54:56" ht="15">
      <c r="BB156" s="1"/>
      <c r="BC156" t="s">
        <v>939</v>
      </c>
      <c r="BD156" s="1"/>
    </row>
    <row r="157" spans="54:56" ht="15">
      <c r="BB157" s="1"/>
      <c r="BC157" t="s">
        <v>940</v>
      </c>
      <c r="BD157" s="1"/>
    </row>
    <row r="158" spans="54:56" ht="15">
      <c r="BB158" s="1"/>
      <c r="BC158" t="s">
        <v>941</v>
      </c>
      <c r="BD158" s="1"/>
    </row>
    <row r="159" spans="54:56" ht="15">
      <c r="BB159" s="1"/>
      <c r="BC159" t="s">
        <v>942</v>
      </c>
      <c r="BD159" s="1"/>
    </row>
    <row r="160" spans="54:56" ht="15">
      <c r="BB160" s="1"/>
      <c r="BC160" t="s">
        <v>943</v>
      </c>
      <c r="BD160" s="1"/>
    </row>
    <row r="161" spans="54:56" ht="15">
      <c r="BB161" s="1"/>
      <c r="BC161" t="s">
        <v>944</v>
      </c>
      <c r="BD161" s="1"/>
    </row>
    <row r="162" spans="54:56" ht="15">
      <c r="BB162" s="1"/>
      <c r="BC162" t="s">
        <v>945</v>
      </c>
      <c r="BD162" s="1"/>
    </row>
    <row r="163" spans="54:56" ht="15">
      <c r="BB163" s="1"/>
      <c r="BC163" t="s">
        <v>946</v>
      </c>
      <c r="BD163" s="1"/>
    </row>
    <row r="164" spans="54:56" ht="15">
      <c r="BB164" s="1"/>
      <c r="BC164" t="s">
        <v>947</v>
      </c>
      <c r="BD164" s="1"/>
    </row>
    <row r="165" spans="54:56" ht="15">
      <c r="BB165" s="1"/>
      <c r="BC165" t="s">
        <v>948</v>
      </c>
      <c r="BD165" s="1"/>
    </row>
    <row r="166" spans="54:56" ht="15">
      <c r="BB166" s="1"/>
      <c r="BC166" t="s">
        <v>949</v>
      </c>
      <c r="BD166" s="1"/>
    </row>
    <row r="167" spans="54:56" ht="15">
      <c r="BB167" s="1"/>
      <c r="BC167" t="s">
        <v>950</v>
      </c>
      <c r="BD167" s="1"/>
    </row>
    <row r="168" spans="54:56" ht="15">
      <c r="BB168" s="1"/>
      <c r="BC168" t="s">
        <v>951</v>
      </c>
      <c r="BD168" s="1"/>
    </row>
    <row r="169" spans="54:56" ht="15">
      <c r="BB169" s="1"/>
      <c r="BC169" t="s">
        <v>952</v>
      </c>
      <c r="BD169" s="1"/>
    </row>
    <row r="170" spans="54:56" ht="15">
      <c r="BB170" s="1"/>
      <c r="BC170" t="s">
        <v>953</v>
      </c>
      <c r="BD170" s="1"/>
    </row>
    <row r="171" spans="54:56" ht="15">
      <c r="BB171" s="1"/>
      <c r="BC171" t="s">
        <v>954</v>
      </c>
      <c r="BD171" s="1"/>
    </row>
    <row r="172" spans="54:56" ht="15">
      <c r="BB172" s="1"/>
      <c r="BC172" t="s">
        <v>955</v>
      </c>
      <c r="BD172" s="1"/>
    </row>
    <row r="173" spans="54:56" ht="15">
      <c r="BB173" s="1"/>
      <c r="BC173" t="s">
        <v>956</v>
      </c>
      <c r="BD173" s="1"/>
    </row>
    <row r="174" spans="54:56" ht="15">
      <c r="BB174" s="1"/>
      <c r="BC174" t="s">
        <v>957</v>
      </c>
      <c r="BD174" s="1"/>
    </row>
    <row r="175" spans="54:56" ht="15">
      <c r="BB175" s="1"/>
      <c r="BC175" t="s">
        <v>958</v>
      </c>
      <c r="BD175" s="1"/>
    </row>
    <row r="176" spans="54:56" ht="15">
      <c r="BB176" s="1"/>
      <c r="BC176" t="s">
        <v>959</v>
      </c>
      <c r="BD176" s="1"/>
    </row>
    <row r="177" spans="54:56" ht="15">
      <c r="BB177" s="1"/>
      <c r="BC177" t="s">
        <v>960</v>
      </c>
      <c r="BD177" s="1"/>
    </row>
    <row r="178" spans="54:56" ht="15">
      <c r="BB178" s="1"/>
      <c r="BC178" t="s">
        <v>961</v>
      </c>
      <c r="BD178" s="1"/>
    </row>
    <row r="179" spans="54:56" ht="15">
      <c r="BB179" s="1"/>
      <c r="BC179" t="s">
        <v>962</v>
      </c>
      <c r="BD179" s="1"/>
    </row>
    <row r="180" spans="54:56" ht="15">
      <c r="BB180" s="1"/>
      <c r="BC180" t="s">
        <v>963</v>
      </c>
      <c r="BD180" s="1"/>
    </row>
    <row r="181" spans="54:56" ht="15">
      <c r="BB181" s="1"/>
      <c r="BC181" t="s">
        <v>964</v>
      </c>
      <c r="BD181" s="1"/>
    </row>
    <row r="182" spans="54:56" ht="15">
      <c r="BB182" s="1"/>
      <c r="BC182" t="s">
        <v>965</v>
      </c>
      <c r="BD182" s="1"/>
    </row>
    <row r="183" spans="54:56" ht="15">
      <c r="BB183" s="1"/>
      <c r="BC183" t="s">
        <v>966</v>
      </c>
      <c r="BD183" s="1"/>
    </row>
    <row r="184" spans="54:56" ht="15">
      <c r="BB184" s="1"/>
      <c r="BC184" t="s">
        <v>967</v>
      </c>
      <c r="BD184" s="1"/>
    </row>
    <row r="185" spans="54:56" ht="15">
      <c r="BB185" s="1"/>
      <c r="BC185" t="s">
        <v>968</v>
      </c>
      <c r="BD185" s="1"/>
    </row>
    <row r="186" spans="54:56" ht="15">
      <c r="BB186" s="1"/>
      <c r="BC186" t="s">
        <v>969</v>
      </c>
      <c r="BD186" s="1"/>
    </row>
    <row r="187" spans="54:56" ht="15">
      <c r="BB187" s="1"/>
      <c r="BC187" t="s">
        <v>970</v>
      </c>
      <c r="BD187" s="1"/>
    </row>
    <row r="188" spans="54:56" ht="15">
      <c r="BB188" s="1"/>
      <c r="BC188" t="s">
        <v>971</v>
      </c>
      <c r="BD188" s="1"/>
    </row>
    <row r="189" spans="54:56" ht="15">
      <c r="BB189" s="1"/>
      <c r="BC189" t="s">
        <v>972</v>
      </c>
      <c r="BD189" s="1"/>
    </row>
    <row r="190" spans="54:56" ht="15">
      <c r="BB190" s="1"/>
      <c r="BC190" t="s">
        <v>973</v>
      </c>
      <c r="BD190" s="1"/>
    </row>
    <row r="191" spans="54:56" ht="15">
      <c r="BB191" s="1"/>
      <c r="BC191" t="s">
        <v>974</v>
      </c>
      <c r="BD191" s="1"/>
    </row>
    <row r="192" spans="54:56" ht="15">
      <c r="BB192" s="1"/>
      <c r="BC192" t="s">
        <v>975</v>
      </c>
      <c r="BD192" s="1"/>
    </row>
    <row r="193" spans="54:56" ht="15">
      <c r="BB193" s="1"/>
      <c r="BC193" t="s">
        <v>976</v>
      </c>
      <c r="BD193" s="1"/>
    </row>
    <row r="194" spans="54:56" ht="15">
      <c r="BB194" s="1"/>
      <c r="BC194" t="s">
        <v>977</v>
      </c>
      <c r="BD194" s="1"/>
    </row>
    <row r="195" spans="54:56" ht="15">
      <c r="BB195" s="1"/>
      <c r="BC195" t="s">
        <v>978</v>
      </c>
      <c r="BD195" s="1"/>
    </row>
    <row r="196" spans="54:56" ht="15">
      <c r="BB196" s="1"/>
      <c r="BC196" t="s">
        <v>979</v>
      </c>
      <c r="BD196" s="1"/>
    </row>
    <row r="197" spans="54:56" ht="15">
      <c r="BB197" s="1"/>
      <c r="BC197" t="s">
        <v>980</v>
      </c>
      <c r="BD197" s="1"/>
    </row>
    <row r="198" spans="54:56" ht="15">
      <c r="BB198" s="1"/>
      <c r="BC198" t="s">
        <v>981</v>
      </c>
      <c r="BD198" s="1"/>
    </row>
    <row r="199" spans="54:56" ht="15">
      <c r="BB199" s="1"/>
      <c r="BC199" t="s">
        <v>982</v>
      </c>
      <c r="BD199" s="1"/>
    </row>
    <row r="200" spans="54:56" ht="15">
      <c r="BB200" s="1"/>
      <c r="BC200" t="s">
        <v>983</v>
      </c>
      <c r="BD200" s="1"/>
    </row>
    <row r="201" spans="54:56" ht="15">
      <c r="BB201" s="1"/>
      <c r="BC201" t="s">
        <v>984</v>
      </c>
      <c r="BD201" s="1"/>
    </row>
    <row r="202" spans="54:56" ht="15">
      <c r="BB202" s="1"/>
      <c r="BC202" t="s">
        <v>985</v>
      </c>
      <c r="BD202" s="1"/>
    </row>
    <row r="203" spans="54:56" ht="15">
      <c r="BB203" s="1"/>
      <c r="BC203" t="s">
        <v>986</v>
      </c>
      <c r="BD203" s="1"/>
    </row>
    <row r="204" spans="54:56" ht="15">
      <c r="BB204" s="1"/>
      <c r="BC204" t="s">
        <v>986</v>
      </c>
      <c r="BD204" s="1"/>
    </row>
    <row r="205" spans="54:56" ht="15">
      <c r="BB205" s="1"/>
      <c r="BC205" t="s">
        <v>987</v>
      </c>
      <c r="BD205" s="1"/>
    </row>
    <row r="206" spans="54:56" ht="15">
      <c r="BB206" s="1"/>
      <c r="BC206" t="s">
        <v>988</v>
      </c>
      <c r="BD206" s="1"/>
    </row>
    <row r="207" spans="54:56" ht="15">
      <c r="BB207" s="1"/>
      <c r="BC207" t="s">
        <v>989</v>
      </c>
      <c r="BD207" s="1"/>
    </row>
    <row r="208" spans="54:56" ht="15">
      <c r="BB208" s="1"/>
      <c r="BC208" t="s">
        <v>990</v>
      </c>
      <c r="BD208" s="1"/>
    </row>
    <row r="209" spans="54:56" ht="15">
      <c r="BB209" s="1"/>
      <c r="BC209" t="s">
        <v>991</v>
      </c>
      <c r="BD209" s="1"/>
    </row>
    <row r="210" spans="54:56" ht="15">
      <c r="BB210" s="1"/>
      <c r="BC210" t="s">
        <v>992</v>
      </c>
      <c r="BD210" s="1"/>
    </row>
    <row r="211" spans="54:56" ht="15">
      <c r="BB211" s="1"/>
      <c r="BC211" t="s">
        <v>993</v>
      </c>
      <c r="BD211" s="1"/>
    </row>
    <row r="212" spans="54:56" ht="15">
      <c r="BB212" s="1"/>
      <c r="BC212" t="s">
        <v>994</v>
      </c>
      <c r="BD212" s="1"/>
    </row>
    <row r="213" spans="54:56" ht="15">
      <c r="BB213" s="1"/>
      <c r="BC213" t="s">
        <v>995</v>
      </c>
      <c r="BD213" s="1"/>
    </row>
    <row r="214" spans="54:56" ht="15">
      <c r="BB214" s="1"/>
      <c r="BC214" t="s">
        <v>996</v>
      </c>
      <c r="BD214" s="1"/>
    </row>
    <row r="215" spans="54:56" ht="15">
      <c r="BB215" s="1"/>
      <c r="BC215" t="s">
        <v>997</v>
      </c>
      <c r="BD215" s="1"/>
    </row>
    <row r="216" spans="54:56" ht="15">
      <c r="BB216" s="1"/>
      <c r="BC216" t="s">
        <v>998</v>
      </c>
      <c r="BD216" s="1"/>
    </row>
    <row r="217" spans="54:56" ht="15">
      <c r="BB217" s="1"/>
      <c r="BC217" t="s">
        <v>999</v>
      </c>
      <c r="BD217" s="1"/>
    </row>
    <row r="218" spans="54:56" ht="15">
      <c r="BB218" s="1"/>
      <c r="BC218" t="s">
        <v>1000</v>
      </c>
      <c r="BD218" s="1"/>
    </row>
    <row r="219" spans="54:56" ht="15">
      <c r="BB219" s="1"/>
      <c r="BC219" t="s">
        <v>1001</v>
      </c>
      <c r="BD219" s="1"/>
    </row>
    <row r="220" spans="54:56" ht="15">
      <c r="BB220" s="1"/>
      <c r="BC220" t="s">
        <v>1002</v>
      </c>
      <c r="BD220" s="1"/>
    </row>
    <row r="221" spans="54:56" ht="15">
      <c r="BB221" s="1"/>
      <c r="BC221" t="s">
        <v>1003</v>
      </c>
      <c r="BD221" s="1"/>
    </row>
    <row r="222" spans="54:56" ht="15">
      <c r="BB222" s="1"/>
      <c r="BC222" t="s">
        <v>1004</v>
      </c>
      <c r="BD222" s="1"/>
    </row>
    <row r="223" spans="54:56" ht="15">
      <c r="BB223" s="1"/>
      <c r="BC223" t="s">
        <v>1005</v>
      </c>
      <c r="BD223" s="1"/>
    </row>
    <row r="224" spans="54:56" ht="15">
      <c r="BB224" s="1"/>
      <c r="BC224" t="s">
        <v>1006</v>
      </c>
      <c r="BD224" s="1"/>
    </row>
    <row r="225" spans="54:56" ht="15">
      <c r="BB225" s="1"/>
      <c r="BC225" t="s">
        <v>1007</v>
      </c>
      <c r="BD225" s="1"/>
    </row>
    <row r="226" spans="54:56" ht="15">
      <c r="BB226" s="1"/>
      <c r="BC226" t="s">
        <v>1008</v>
      </c>
      <c r="BD226" s="1"/>
    </row>
    <row r="227" spans="54:56" ht="15">
      <c r="BB227" s="1"/>
      <c r="BC227" t="s">
        <v>1009</v>
      </c>
      <c r="BD227" s="1"/>
    </row>
    <row r="228" spans="54:56" ht="15">
      <c r="BB228" s="1"/>
      <c r="BC228" t="s">
        <v>1010</v>
      </c>
      <c r="BD228" s="1"/>
    </row>
    <row r="229" spans="54:56" ht="15">
      <c r="BB229" s="1"/>
      <c r="BC229" t="s">
        <v>1011</v>
      </c>
      <c r="BD229" s="1"/>
    </row>
    <row r="230" spans="54:56" ht="15">
      <c r="BB230" s="1"/>
      <c r="BC230" t="s">
        <v>1012</v>
      </c>
      <c r="BD230" s="1"/>
    </row>
    <row r="231" spans="54:56" ht="15">
      <c r="BB231" s="1"/>
      <c r="BC231" t="s">
        <v>1013</v>
      </c>
      <c r="BD231" s="1"/>
    </row>
    <row r="232" spans="54:56" ht="15">
      <c r="BB232" s="1"/>
      <c r="BC232" t="s">
        <v>1014</v>
      </c>
      <c r="BD232" s="1"/>
    </row>
    <row r="233" spans="54:56" ht="15">
      <c r="BB233" s="1"/>
      <c r="BC233" t="s">
        <v>1015</v>
      </c>
      <c r="BD233" s="1"/>
    </row>
    <row r="234" spans="54:56" ht="15">
      <c r="BB234" s="1"/>
      <c r="BC234" t="s">
        <v>1016</v>
      </c>
      <c r="BD234" s="1"/>
    </row>
    <row r="235" spans="54:56" ht="15">
      <c r="BB235" s="1"/>
      <c r="BC235" t="s">
        <v>1017</v>
      </c>
      <c r="BD235" s="1"/>
    </row>
    <row r="236" spans="54:56" ht="15">
      <c r="BB236" s="1"/>
      <c r="BC236" t="s">
        <v>1018</v>
      </c>
      <c r="BD236" s="1"/>
    </row>
    <row r="237" spans="54:56" ht="15">
      <c r="BB237" s="1"/>
      <c r="BC237" t="s">
        <v>1019</v>
      </c>
      <c r="BD237" s="1"/>
    </row>
    <row r="238" spans="54:56" ht="15">
      <c r="BB238" s="1"/>
      <c r="BC238" t="s">
        <v>1020</v>
      </c>
      <c r="BD238" s="1"/>
    </row>
    <row r="239" spans="54:56" ht="15">
      <c r="BB239" s="1"/>
      <c r="BC239" t="s">
        <v>1021</v>
      </c>
      <c r="BD239" s="1"/>
    </row>
    <row r="240" spans="54:56" ht="15">
      <c r="BB240" s="1"/>
      <c r="BC240" t="s">
        <v>1022</v>
      </c>
      <c r="BD240" s="1"/>
    </row>
    <row r="241" spans="54:56" ht="15">
      <c r="BB241" s="1"/>
      <c r="BC241" t="s">
        <v>1023</v>
      </c>
      <c r="BD241" s="1"/>
    </row>
    <row r="242" spans="54:56" ht="15">
      <c r="BB242" s="1"/>
      <c r="BC242" t="s">
        <v>1024</v>
      </c>
      <c r="BD242" s="1"/>
    </row>
    <row r="243" spans="54:56" ht="15">
      <c r="BB243" s="1"/>
      <c r="BC243" t="s">
        <v>1025</v>
      </c>
      <c r="BD243" s="1"/>
    </row>
    <row r="244" spans="54:56" ht="15">
      <c r="BB244" s="1"/>
      <c r="BC244" t="s">
        <v>1026</v>
      </c>
      <c r="BD244" s="1"/>
    </row>
    <row r="245" spans="54:56" ht="15">
      <c r="BB245" s="1"/>
      <c r="BC245" t="s">
        <v>1027</v>
      </c>
      <c r="BD245" s="1"/>
    </row>
    <row r="246" spans="54:56" ht="15">
      <c r="BB246" s="1"/>
      <c r="BC246" t="s">
        <v>1028</v>
      </c>
      <c r="BD246" s="1"/>
    </row>
    <row r="247" spans="54:56" ht="15">
      <c r="BB247" s="1"/>
      <c r="BC247" t="s">
        <v>1029</v>
      </c>
      <c r="BD247" s="1"/>
    </row>
    <row r="248" spans="54:56" ht="15">
      <c r="BB248" s="1"/>
      <c r="BC248" t="s">
        <v>1030</v>
      </c>
      <c r="BD248" s="1"/>
    </row>
    <row r="249" spans="54:56" ht="15">
      <c r="BB249" s="1"/>
      <c r="BC249" t="s">
        <v>1031</v>
      </c>
      <c r="BD249" s="1"/>
    </row>
    <row r="250" spans="54:56" ht="15">
      <c r="BB250" s="1"/>
      <c r="BC250" t="s">
        <v>1032</v>
      </c>
      <c r="BD250" s="1"/>
    </row>
    <row r="251" spans="54:56" ht="15">
      <c r="BB251" s="1"/>
      <c r="BC251" t="s">
        <v>1033</v>
      </c>
      <c r="BD251" s="1"/>
    </row>
    <row r="252" spans="54:56" ht="15">
      <c r="BB252" s="1"/>
      <c r="BC252" t="s">
        <v>1034</v>
      </c>
      <c r="BD252" s="1"/>
    </row>
    <row r="253" spans="54:56" ht="15">
      <c r="BB253" s="1"/>
      <c r="BC253" t="s">
        <v>1035</v>
      </c>
      <c r="BD253" s="1"/>
    </row>
    <row r="254" spans="54:56" ht="15">
      <c r="BB254" s="1"/>
      <c r="BC254" t="s">
        <v>1036</v>
      </c>
      <c r="BD254" s="1"/>
    </row>
    <row r="255" spans="54:56" ht="15">
      <c r="BB255" s="1"/>
      <c r="BC255" t="s">
        <v>1037</v>
      </c>
      <c r="BD255" s="1"/>
    </row>
    <row r="256" spans="54:56" ht="15">
      <c r="BB256" s="1"/>
      <c r="BC256" t="s">
        <v>1038</v>
      </c>
      <c r="BD256" s="1"/>
    </row>
    <row r="257" spans="54:56" ht="15">
      <c r="BB257" s="1"/>
      <c r="BC257" t="s">
        <v>1039</v>
      </c>
      <c r="BD257" s="1"/>
    </row>
    <row r="258" spans="54:56" ht="15">
      <c r="BB258" s="1"/>
      <c r="BC258" t="s">
        <v>1040</v>
      </c>
      <c r="BD258" s="1"/>
    </row>
    <row r="259" spans="54:56" ht="15">
      <c r="BB259" s="1"/>
      <c r="BC259" t="s">
        <v>1041</v>
      </c>
      <c r="BD259" s="1"/>
    </row>
    <row r="260" spans="54:56" ht="15">
      <c r="BB260" s="1"/>
      <c r="BC260" t="s">
        <v>1042</v>
      </c>
      <c r="BD260" s="1"/>
    </row>
    <row r="261" spans="54:56" ht="15">
      <c r="BB261" s="1"/>
      <c r="BC261" t="s">
        <v>1043</v>
      </c>
      <c r="BD261" s="1"/>
    </row>
    <row r="262" spans="54:56" ht="15">
      <c r="BB262" s="1"/>
      <c r="BC262" t="s">
        <v>1044</v>
      </c>
      <c r="BD262" s="1"/>
    </row>
    <row r="263" spans="54:56" ht="15">
      <c r="BB263" s="1"/>
      <c r="BC263" t="s">
        <v>1045</v>
      </c>
      <c r="BD263" s="1"/>
    </row>
    <row r="264" spans="54:56" ht="15">
      <c r="BB264" s="1"/>
      <c r="BC264" t="s">
        <v>1046</v>
      </c>
      <c r="BD264" s="1"/>
    </row>
    <row r="265" spans="54:56" ht="15">
      <c r="BB265" s="1"/>
      <c r="BC265" t="s">
        <v>1047</v>
      </c>
      <c r="BD265" s="1"/>
    </row>
    <row r="266" spans="54:56" ht="15">
      <c r="BB266" s="1"/>
      <c r="BC266" t="s">
        <v>1048</v>
      </c>
      <c r="BD266" s="1"/>
    </row>
    <row r="267" spans="54:56" ht="15">
      <c r="BB267" s="1"/>
      <c r="BC267" t="s">
        <v>1049</v>
      </c>
      <c r="BD267" s="1"/>
    </row>
    <row r="268" spans="54:56" ht="15">
      <c r="BB268" s="1"/>
      <c r="BC268" t="s">
        <v>1050</v>
      </c>
      <c r="BD268" s="1"/>
    </row>
    <row r="269" spans="54:56" ht="15">
      <c r="BB269" s="1"/>
      <c r="BC269" t="s">
        <v>1051</v>
      </c>
      <c r="BD269" s="1"/>
    </row>
    <row r="270" spans="54:56" ht="15">
      <c r="BB270" s="1"/>
      <c r="BC270" t="s">
        <v>1052</v>
      </c>
      <c r="BD270" s="1"/>
    </row>
    <row r="271" spans="54:56" ht="15">
      <c r="BB271" s="1"/>
      <c r="BC271" t="s">
        <v>1053</v>
      </c>
      <c r="BD271" s="1"/>
    </row>
    <row r="272" spans="54:56" ht="15">
      <c r="BB272" s="1"/>
      <c r="BC272" t="s">
        <v>1054</v>
      </c>
      <c r="BD272" s="1"/>
    </row>
    <row r="273" spans="54:56" ht="15">
      <c r="BB273" s="1"/>
      <c r="BC273" t="s">
        <v>1055</v>
      </c>
      <c r="BD273" s="1"/>
    </row>
    <row r="274" spans="54:56" ht="15">
      <c r="BB274" s="1"/>
      <c r="BC274" t="s">
        <v>1056</v>
      </c>
      <c r="BD274" s="1"/>
    </row>
    <row r="275" spans="54:56" ht="15">
      <c r="BB275" s="1"/>
      <c r="BC275" t="s">
        <v>1059</v>
      </c>
      <c r="BD275" s="1"/>
    </row>
    <row r="276" spans="54:56" ht="15">
      <c r="BB276" s="1"/>
      <c r="BC276" t="s">
        <v>1060</v>
      </c>
      <c r="BD276" s="1"/>
    </row>
    <row r="277" spans="54:56" ht="15">
      <c r="BB277" s="1"/>
      <c r="BC277" t="s">
        <v>1061</v>
      </c>
      <c r="BD277" s="1"/>
    </row>
    <row r="278" spans="54:56" ht="15">
      <c r="BB278" s="1"/>
      <c r="BC278" t="s">
        <v>1062</v>
      </c>
      <c r="BD278" s="1"/>
    </row>
    <row r="279" spans="54:56" ht="15">
      <c r="BB279" s="1"/>
      <c r="BC279" t="s">
        <v>1063</v>
      </c>
      <c r="BD279" s="1"/>
    </row>
    <row r="280" spans="54:56" ht="15">
      <c r="BB280" s="1"/>
      <c r="BC280" t="s">
        <v>1064</v>
      </c>
      <c r="BD280" s="1"/>
    </row>
    <row r="281" spans="54:56" ht="15">
      <c r="BB281" s="1"/>
      <c r="BC281" t="s">
        <v>1065</v>
      </c>
      <c r="BD281" s="1"/>
    </row>
    <row r="282" spans="54:56" ht="15">
      <c r="BB282" s="1"/>
      <c r="BC282" t="s">
        <v>1066</v>
      </c>
      <c r="BD282" s="1"/>
    </row>
    <row r="283" spans="54:56" ht="15">
      <c r="BB283" s="1"/>
      <c r="BC283" t="s">
        <v>1067</v>
      </c>
      <c r="BD283" s="1"/>
    </row>
    <row r="284" spans="54:56" ht="15">
      <c r="BB284" s="1"/>
      <c r="BC284" t="s">
        <v>1068</v>
      </c>
      <c r="BD284" s="1"/>
    </row>
    <row r="285" spans="54:56" ht="15">
      <c r="BB285" s="1"/>
      <c r="BC285" t="s">
        <v>1069</v>
      </c>
      <c r="BD285" s="1"/>
    </row>
    <row r="286" spans="54:56" ht="15">
      <c r="BB286" s="1"/>
      <c r="BC286" t="s">
        <v>1070</v>
      </c>
      <c r="BD286" s="1"/>
    </row>
    <row r="287" spans="54:56" ht="15">
      <c r="BB287" s="1"/>
      <c r="BC287" t="s">
        <v>1071</v>
      </c>
      <c r="BD287" s="1"/>
    </row>
    <row r="288" spans="54:56" ht="15">
      <c r="BB288" s="1"/>
      <c r="BC288" t="s">
        <v>1072</v>
      </c>
      <c r="BD288" s="1"/>
    </row>
    <row r="289" spans="54:56" ht="15">
      <c r="BB289" s="1"/>
      <c r="BC289" t="s">
        <v>1073</v>
      </c>
      <c r="BD289" s="1"/>
    </row>
    <row r="290" spans="54:56" ht="15">
      <c r="BB290" s="1"/>
      <c r="BC290" t="s">
        <v>1074</v>
      </c>
      <c r="BD290" s="1"/>
    </row>
    <row r="291" spans="54:56" ht="15">
      <c r="BB291" s="1"/>
      <c r="BC291" t="s">
        <v>1075</v>
      </c>
      <c r="BD291" s="1"/>
    </row>
    <row r="292" spans="54:56" ht="15">
      <c r="BB292" s="1"/>
      <c r="BC292" t="s">
        <v>1076</v>
      </c>
      <c r="BD292" s="1"/>
    </row>
    <row r="293" spans="54:56" ht="15">
      <c r="BB293" s="1"/>
      <c r="BC293" t="s">
        <v>1077</v>
      </c>
      <c r="BD293" s="1"/>
    </row>
    <row r="294" spans="54:56" ht="15">
      <c r="BB294" s="1"/>
      <c r="BC294" t="s">
        <v>1078</v>
      </c>
      <c r="BD294" s="1"/>
    </row>
    <row r="295" spans="54:56" ht="15">
      <c r="BB295" s="1"/>
      <c r="BC295" t="s">
        <v>1079</v>
      </c>
      <c r="BD295" s="1"/>
    </row>
    <row r="296" spans="54:56" ht="15">
      <c r="BB296" s="1"/>
      <c r="BC296" t="s">
        <v>1080</v>
      </c>
      <c r="BD296" s="1"/>
    </row>
    <row r="297" spans="54:56" ht="15">
      <c r="BB297" s="1"/>
      <c r="BC297" t="s">
        <v>1081</v>
      </c>
      <c r="BD297" s="1"/>
    </row>
    <row r="298" spans="54:56" ht="15">
      <c r="BB298" s="1"/>
      <c r="BC298" t="s">
        <v>1082</v>
      </c>
      <c r="BD298" s="1"/>
    </row>
    <row r="299" spans="54:56" ht="15">
      <c r="BB299" s="1"/>
      <c r="BC299" t="s">
        <v>1083</v>
      </c>
      <c r="BD299" s="1"/>
    </row>
    <row r="300" spans="54:56" ht="15">
      <c r="BB300" s="1"/>
      <c r="BC300" t="s">
        <v>1084</v>
      </c>
      <c r="BD300" s="1"/>
    </row>
    <row r="301" spans="54:56" ht="15">
      <c r="BB301" s="1"/>
      <c r="BC301" t="s">
        <v>1085</v>
      </c>
      <c r="BD301" s="1"/>
    </row>
    <row r="302" spans="54:56" ht="15">
      <c r="BB302" s="1"/>
      <c r="BC302" t="s">
        <v>1086</v>
      </c>
      <c r="BD302" s="1"/>
    </row>
    <row r="303" spans="54:56" ht="15">
      <c r="BB303" s="1"/>
      <c r="BC303" t="s">
        <v>1087</v>
      </c>
      <c r="BD303" s="1"/>
    </row>
    <row r="304" spans="54:56" ht="15">
      <c r="BB304" s="1"/>
      <c r="BC304" t="s">
        <v>1088</v>
      </c>
      <c r="BD304" s="1"/>
    </row>
    <row r="305" spans="54:56" ht="15">
      <c r="BB305" s="1"/>
      <c r="BC305" t="s">
        <v>1089</v>
      </c>
      <c r="BD305" s="1"/>
    </row>
    <row r="306" spans="54:56" ht="15">
      <c r="BB306" s="1"/>
      <c r="BC306" t="s">
        <v>1090</v>
      </c>
      <c r="BD306" s="1"/>
    </row>
    <row r="307" spans="54:56" ht="15">
      <c r="BB307" s="1"/>
      <c r="BC307" t="s">
        <v>1091</v>
      </c>
      <c r="BD307" s="1"/>
    </row>
    <row r="308" spans="54:56" ht="15">
      <c r="BB308" s="1"/>
      <c r="BC308" t="s">
        <v>1092</v>
      </c>
      <c r="BD308" s="1"/>
    </row>
    <row r="309" spans="54:56" ht="15">
      <c r="BB309" s="1"/>
      <c r="BC309" t="s">
        <v>1093</v>
      </c>
      <c r="BD309" s="1"/>
    </row>
    <row r="310" spans="54:56" ht="15">
      <c r="BB310" s="1"/>
      <c r="BC310" t="s">
        <v>1094</v>
      </c>
      <c r="BD310" s="1"/>
    </row>
    <row r="311" spans="54:56" ht="15">
      <c r="BB311" s="1"/>
      <c r="BC311" t="s">
        <v>1095</v>
      </c>
      <c r="BD311" s="1"/>
    </row>
    <row r="312" spans="54:56" ht="15">
      <c r="BB312" s="1"/>
      <c r="BC312" t="s">
        <v>1096</v>
      </c>
      <c r="BD312" s="1"/>
    </row>
    <row r="313" spans="54:56" ht="15">
      <c r="BB313" s="1"/>
      <c r="BC313" t="s">
        <v>1097</v>
      </c>
      <c r="BD313" s="1"/>
    </row>
    <row r="314" spans="54:56" ht="15">
      <c r="BB314" s="1"/>
      <c r="BC314" t="s">
        <v>1098</v>
      </c>
      <c r="BD314" s="1"/>
    </row>
    <row r="315" spans="54:56" ht="15">
      <c r="BB315" s="1"/>
      <c r="BC315" t="s">
        <v>1099</v>
      </c>
      <c r="BD315" s="1"/>
    </row>
    <row r="316" spans="54:56" ht="15">
      <c r="BB316" s="1"/>
      <c r="BC316" t="s">
        <v>1100</v>
      </c>
      <c r="BD316" s="1"/>
    </row>
    <row r="317" spans="54:56" ht="15">
      <c r="BB317" s="1"/>
      <c r="BC317" t="s">
        <v>1101</v>
      </c>
      <c r="BD317" s="1"/>
    </row>
    <row r="318" spans="54:56" ht="15">
      <c r="BB318" s="1"/>
      <c r="BC318" t="s">
        <v>1102</v>
      </c>
      <c r="BD318" s="1"/>
    </row>
    <row r="319" spans="54:56" ht="15">
      <c r="BB319" s="1"/>
      <c r="BC319" t="s">
        <v>1103</v>
      </c>
      <c r="BD319" s="1"/>
    </row>
    <row r="320" spans="54:56" ht="15">
      <c r="BB320" s="1"/>
      <c r="BC320" t="s">
        <v>1104</v>
      </c>
      <c r="BD320" s="1"/>
    </row>
    <row r="321" spans="54:56" ht="15">
      <c r="BB321" s="1"/>
      <c r="BC321" t="s">
        <v>1105</v>
      </c>
      <c r="BD321" s="1"/>
    </row>
    <row r="322" spans="54:56" ht="15">
      <c r="BB322" s="1"/>
      <c r="BC322" t="s">
        <v>1106</v>
      </c>
      <c r="BD322" s="1"/>
    </row>
    <row r="323" spans="54:56" ht="15">
      <c r="BB323" s="1"/>
      <c r="BC323" t="s">
        <v>1107</v>
      </c>
      <c r="BD323" s="1"/>
    </row>
    <row r="324" spans="54:56" ht="15">
      <c r="BB324" s="1"/>
      <c r="BC324" t="s">
        <v>1108</v>
      </c>
      <c r="BD324" s="1"/>
    </row>
    <row r="325" spans="54:56" ht="15">
      <c r="BB325" s="1"/>
      <c r="BC325" t="s">
        <v>1109</v>
      </c>
      <c r="BD325" s="1"/>
    </row>
    <row r="326" spans="54:56" ht="15">
      <c r="BB326" s="1"/>
      <c r="BC326" t="s">
        <v>1110</v>
      </c>
      <c r="BD326" s="1"/>
    </row>
    <row r="327" spans="54:56" ht="15">
      <c r="BB327" s="1"/>
      <c r="BC327" t="s">
        <v>1111</v>
      </c>
      <c r="BD327" s="1"/>
    </row>
    <row r="328" spans="54:56" ht="15">
      <c r="BB328" s="1"/>
      <c r="BC328" t="s">
        <v>1112</v>
      </c>
      <c r="BD328" s="1"/>
    </row>
    <row r="329" spans="54:56" ht="15">
      <c r="BB329" s="1"/>
      <c r="BC329" t="s">
        <v>1113</v>
      </c>
      <c r="BD329" s="1"/>
    </row>
    <row r="330" spans="54:56" ht="15">
      <c r="BB330" s="1"/>
      <c r="BC330" t="s">
        <v>1114</v>
      </c>
      <c r="BD330" s="1"/>
    </row>
    <row r="331" spans="54:56" ht="15">
      <c r="BB331" s="1"/>
      <c r="BC331" t="s">
        <v>1115</v>
      </c>
      <c r="BD331" s="1"/>
    </row>
    <row r="332" spans="54:56" ht="15">
      <c r="BB332" s="1"/>
      <c r="BC332" t="s">
        <v>1116</v>
      </c>
      <c r="BD332" s="1"/>
    </row>
    <row r="333" spans="54:56" ht="15">
      <c r="BB333" s="1"/>
      <c r="BC333" t="s">
        <v>1117</v>
      </c>
      <c r="BD333" s="1"/>
    </row>
    <row r="334" spans="54:56" ht="15">
      <c r="BB334" s="1"/>
      <c r="BC334" t="s">
        <v>1118</v>
      </c>
      <c r="BD334" s="1"/>
    </row>
    <row r="335" spans="54:56" ht="15">
      <c r="BB335" s="1"/>
      <c r="BC335" t="s">
        <v>1119</v>
      </c>
      <c r="BD335" s="1"/>
    </row>
    <row r="336" spans="54:56" ht="15">
      <c r="BB336" s="1"/>
      <c r="BC336" t="s">
        <v>1120</v>
      </c>
      <c r="BD336" s="1"/>
    </row>
    <row r="337" spans="54:56" ht="15">
      <c r="BB337" s="1"/>
      <c r="BC337" t="s">
        <v>1121</v>
      </c>
      <c r="BD337" s="1"/>
    </row>
    <row r="338" spans="54:56" ht="15">
      <c r="BB338" s="1"/>
      <c r="BC338" t="s">
        <v>1122</v>
      </c>
      <c r="BD338" s="1"/>
    </row>
    <row r="339" spans="54:56" ht="15">
      <c r="BB339" s="1"/>
      <c r="BC339" t="s">
        <v>1123</v>
      </c>
      <c r="BD339" s="1"/>
    </row>
    <row r="340" spans="54:56" ht="15">
      <c r="BB340" s="1"/>
      <c r="BC340" t="s">
        <v>1124</v>
      </c>
      <c r="BD340" s="1"/>
    </row>
    <row r="341" spans="54:56" ht="15">
      <c r="BB341" s="1"/>
      <c r="BC341" t="s">
        <v>1125</v>
      </c>
      <c r="BD341" s="1"/>
    </row>
    <row r="342" spans="54:56" ht="15">
      <c r="BB342" s="1"/>
      <c r="BC342" t="s">
        <v>1126</v>
      </c>
      <c r="BD342" s="1"/>
    </row>
    <row r="343" spans="54:56" ht="15">
      <c r="BB343" s="1"/>
      <c r="BC343" t="s">
        <v>1127</v>
      </c>
      <c r="BD343" s="1"/>
    </row>
    <row r="344" spans="54:56" ht="15">
      <c r="BB344" s="1"/>
      <c r="BC344" t="s">
        <v>1128</v>
      </c>
      <c r="BD344" s="1"/>
    </row>
    <row r="345" spans="54:56" ht="15">
      <c r="BB345" s="1"/>
      <c r="BC345" t="s">
        <v>1129</v>
      </c>
      <c r="BD345" s="1"/>
    </row>
    <row r="346" spans="54:56" ht="15">
      <c r="BB346" s="1"/>
      <c r="BC346" t="s">
        <v>1130</v>
      </c>
      <c r="BD346" s="1"/>
    </row>
    <row r="347" spans="54:56" ht="15">
      <c r="BB347" s="1"/>
      <c r="BC347" t="s">
        <v>1131</v>
      </c>
      <c r="BD347" s="1"/>
    </row>
    <row r="348" spans="54:56" ht="15">
      <c r="BB348" s="1"/>
      <c r="BC348" t="s">
        <v>1132</v>
      </c>
      <c r="BD348" s="1"/>
    </row>
    <row r="349" spans="54:56" ht="15">
      <c r="BB349" s="1"/>
      <c r="BC349" t="s">
        <v>1133</v>
      </c>
      <c r="BD349" s="1"/>
    </row>
    <row r="350" spans="54:56" ht="15">
      <c r="BB350" s="1"/>
      <c r="BC350" t="s">
        <v>1134</v>
      </c>
      <c r="BD350" s="1"/>
    </row>
    <row r="351" spans="54:56" ht="15">
      <c r="BB351" s="1"/>
      <c r="BC351" t="s">
        <v>1135</v>
      </c>
      <c r="BD351" s="1"/>
    </row>
    <row r="352" spans="54:56" ht="15">
      <c r="BB352" s="1"/>
      <c r="BC352" t="s">
        <v>1136</v>
      </c>
      <c r="BD352" s="1"/>
    </row>
    <row r="353" spans="54:56" ht="15">
      <c r="BB353" s="1"/>
      <c r="BC353" t="s">
        <v>1137</v>
      </c>
      <c r="BD353" s="1"/>
    </row>
    <row r="354" spans="54:56" ht="15">
      <c r="BB354" s="1"/>
      <c r="BC354" t="s">
        <v>1138</v>
      </c>
      <c r="BD354" s="1"/>
    </row>
    <row r="355" spans="54:56" ht="15">
      <c r="BB355" s="1"/>
      <c r="BC355" t="s">
        <v>1139</v>
      </c>
      <c r="BD355" s="1"/>
    </row>
    <row r="356" spans="54:56" ht="15">
      <c r="BB356" s="1"/>
      <c r="BC356" t="s">
        <v>1140</v>
      </c>
      <c r="BD356" s="1"/>
    </row>
    <row r="357" spans="54:56" ht="15">
      <c r="BB357" s="1"/>
      <c r="BC357" t="s">
        <v>1141</v>
      </c>
      <c r="BD357" s="1"/>
    </row>
    <row r="358" spans="54:56" ht="15">
      <c r="BB358" s="1"/>
      <c r="BC358" t="s">
        <v>1142</v>
      </c>
      <c r="BD358" s="1"/>
    </row>
    <row r="359" spans="54:56" ht="15">
      <c r="BB359" s="1"/>
      <c r="BC359" t="s">
        <v>1143</v>
      </c>
      <c r="BD359" s="1"/>
    </row>
    <row r="360" spans="54:56" ht="15">
      <c r="BB360" s="1"/>
      <c r="BC360" t="s">
        <v>1144</v>
      </c>
      <c r="BD360" s="1"/>
    </row>
    <row r="361" spans="54:56" ht="15">
      <c r="BB361" s="1"/>
      <c r="BC361" t="s">
        <v>1145</v>
      </c>
      <c r="BD361" s="1"/>
    </row>
    <row r="362" spans="54:56" ht="15">
      <c r="BB362" s="1"/>
      <c r="BC362" t="s">
        <v>1146</v>
      </c>
      <c r="BD362" s="1"/>
    </row>
    <row r="363" spans="54:56" ht="15">
      <c r="BB363" s="1"/>
      <c r="BC363" t="s">
        <v>1147</v>
      </c>
      <c r="BD363" s="1"/>
    </row>
    <row r="364" spans="54:56" ht="15">
      <c r="BB364" s="1"/>
      <c r="BC364" t="s">
        <v>1148</v>
      </c>
      <c r="BD364" s="1"/>
    </row>
    <row r="365" spans="54:56" ht="15">
      <c r="BB365" s="1"/>
      <c r="BC365" t="s">
        <v>1149</v>
      </c>
      <c r="BD365" s="1"/>
    </row>
    <row r="366" spans="54:56" ht="15">
      <c r="BB366" s="1"/>
      <c r="BC366" t="s">
        <v>1150</v>
      </c>
      <c r="BD366" s="1"/>
    </row>
    <row r="367" spans="54:56" ht="15">
      <c r="BB367" s="1"/>
      <c r="BC367" t="s">
        <v>1151</v>
      </c>
      <c r="BD367" s="1"/>
    </row>
    <row r="368" spans="54:56" ht="15">
      <c r="BB368" s="1"/>
      <c r="BC368" t="s">
        <v>1152</v>
      </c>
      <c r="BD368" s="1"/>
    </row>
    <row r="369" spans="54:56" ht="15">
      <c r="BB369" s="1"/>
      <c r="BC369" t="s">
        <v>1153</v>
      </c>
      <c r="BD369" s="1"/>
    </row>
    <row r="370" spans="54:56" ht="15">
      <c r="BB370" s="1"/>
      <c r="BC370" t="s">
        <v>1154</v>
      </c>
      <c r="BD370" s="1"/>
    </row>
    <row r="371" spans="54:56" ht="15">
      <c r="BB371" s="1"/>
      <c r="BC371" t="s">
        <v>1155</v>
      </c>
      <c r="BD371" s="1"/>
    </row>
    <row r="372" spans="54:56" ht="15">
      <c r="BB372" s="1"/>
      <c r="BC372" t="s">
        <v>1156</v>
      </c>
      <c r="BD372" s="1"/>
    </row>
    <row r="373" spans="54:56" ht="15">
      <c r="BB373" s="1"/>
      <c r="BC373" t="s">
        <v>1157</v>
      </c>
      <c r="BD373" s="1"/>
    </row>
    <row r="374" spans="54:56" ht="15">
      <c r="BB374" s="1"/>
      <c r="BC374" t="s">
        <v>1158</v>
      </c>
      <c r="BD374" s="1"/>
    </row>
    <row r="375" spans="54:56" ht="15">
      <c r="BB375" s="1"/>
      <c r="BC375" t="s">
        <v>1159</v>
      </c>
      <c r="BD375" s="1"/>
    </row>
    <row r="376" spans="54:56" ht="15">
      <c r="BB376" s="1"/>
      <c r="BC376" t="s">
        <v>1160</v>
      </c>
      <c r="BD376" s="1"/>
    </row>
    <row r="377" spans="54:56" ht="15">
      <c r="BB377" s="1"/>
      <c r="BC377" t="s">
        <v>1161</v>
      </c>
      <c r="BD377" s="1"/>
    </row>
    <row r="378" spans="54:56" ht="15">
      <c r="BB378" s="1"/>
      <c r="BC378" t="s">
        <v>1162</v>
      </c>
      <c r="BD378" s="1"/>
    </row>
    <row r="379" spans="54:56" ht="15">
      <c r="BB379" s="1"/>
      <c r="BC379" t="s">
        <v>1163</v>
      </c>
      <c r="BD379" s="1"/>
    </row>
    <row r="380" spans="54:56" ht="15">
      <c r="BB380" s="1"/>
      <c r="BC380" t="s">
        <v>1164</v>
      </c>
      <c r="BD380" s="1"/>
    </row>
    <row r="381" spans="54:56" ht="15">
      <c r="BB381" s="1"/>
      <c r="BC381" t="s">
        <v>1165</v>
      </c>
      <c r="BD381" s="1"/>
    </row>
    <row r="382" spans="54:56" ht="15">
      <c r="BB382" s="1"/>
      <c r="BC382" t="s">
        <v>1166</v>
      </c>
      <c r="BD382" s="1"/>
    </row>
    <row r="383" spans="54:56" ht="15">
      <c r="BB383" s="1"/>
      <c r="BC383" t="s">
        <v>1167</v>
      </c>
      <c r="BD383" s="1"/>
    </row>
    <row r="384" spans="54:56" ht="15">
      <c r="BB384" s="1"/>
      <c r="BC384" t="s">
        <v>1168</v>
      </c>
      <c r="BD384" s="1"/>
    </row>
    <row r="385" spans="54:56" ht="15">
      <c r="BB385" s="1"/>
      <c r="BC385" t="s">
        <v>1169</v>
      </c>
      <c r="BD385" s="1"/>
    </row>
    <row r="386" spans="54:56" ht="15">
      <c r="BB386" s="1"/>
      <c r="BC386" t="s">
        <v>1170</v>
      </c>
      <c r="BD386" s="1"/>
    </row>
    <row r="387" spans="54:56" ht="15">
      <c r="BB387" s="1"/>
      <c r="BC387" t="s">
        <v>1171</v>
      </c>
      <c r="BD387" s="1"/>
    </row>
    <row r="388" spans="54:56" ht="15">
      <c r="BB388" s="1"/>
      <c r="BC388" t="s">
        <v>1172</v>
      </c>
      <c r="BD388" s="1"/>
    </row>
    <row r="389" spans="54:56" ht="15">
      <c r="BB389" s="1"/>
      <c r="BC389" t="s">
        <v>1173</v>
      </c>
      <c r="BD389" s="1"/>
    </row>
    <row r="390" spans="54:56" ht="15">
      <c r="BB390" s="1"/>
      <c r="BC390" t="s">
        <v>1174</v>
      </c>
      <c r="BD390" s="1"/>
    </row>
    <row r="391" spans="54:56" ht="15">
      <c r="BB391" s="1"/>
      <c r="BC391" t="s">
        <v>1175</v>
      </c>
      <c r="BD391" s="1"/>
    </row>
    <row r="392" spans="54:56" ht="15">
      <c r="BB392" s="1"/>
      <c r="BC392" t="s">
        <v>1176</v>
      </c>
      <c r="BD392" s="1"/>
    </row>
    <row r="393" spans="54:56" ht="15">
      <c r="BB393" s="1"/>
      <c r="BC393" t="s">
        <v>1177</v>
      </c>
      <c r="BD393" s="1"/>
    </row>
    <row r="394" spans="54:56" ht="15">
      <c r="BB394" s="1"/>
      <c r="BC394" t="s">
        <v>1178</v>
      </c>
      <c r="BD394" s="1"/>
    </row>
    <row r="395" spans="54:56" ht="15">
      <c r="BB395" s="1"/>
      <c r="BC395" t="s">
        <v>1179</v>
      </c>
      <c r="BD395" s="1"/>
    </row>
    <row r="396" spans="54:56" ht="15">
      <c r="BB396" s="1"/>
      <c r="BC396" t="s">
        <v>1180</v>
      </c>
      <c r="BD396" s="1"/>
    </row>
    <row r="397" spans="54:56" ht="15">
      <c r="BB397" s="1"/>
      <c r="BC397" t="s">
        <v>1181</v>
      </c>
      <c r="BD397" s="1"/>
    </row>
    <row r="398" spans="54:56" ht="15">
      <c r="BB398" s="1"/>
      <c r="BC398" t="s">
        <v>1182</v>
      </c>
      <c r="BD398" s="1"/>
    </row>
    <row r="399" spans="54:56" ht="15">
      <c r="BB399" s="1"/>
      <c r="BC399" t="s">
        <v>1183</v>
      </c>
      <c r="BD399" s="1"/>
    </row>
    <row r="400" spans="54:56" ht="15">
      <c r="BB400" s="1"/>
      <c r="BC400" t="s">
        <v>1184</v>
      </c>
      <c r="BD400" s="1"/>
    </row>
    <row r="401" spans="54:56" ht="15">
      <c r="BB401" s="1"/>
      <c r="BC401" t="s">
        <v>1185</v>
      </c>
      <c r="BD401" s="1"/>
    </row>
    <row r="402" spans="54:56" ht="15">
      <c r="BB402" s="1"/>
      <c r="BC402" t="s">
        <v>1186</v>
      </c>
      <c r="BD402" s="1"/>
    </row>
    <row r="403" spans="54:56" ht="15">
      <c r="BB403" s="1"/>
      <c r="BC403" t="s">
        <v>1187</v>
      </c>
      <c r="BD403" s="1"/>
    </row>
    <row r="404" spans="54:56" ht="15">
      <c r="BB404" s="1"/>
      <c r="BC404" t="s">
        <v>1188</v>
      </c>
      <c r="BD404" s="1"/>
    </row>
    <row r="405" spans="54:56" ht="15">
      <c r="BB405" s="1"/>
      <c r="BC405" t="s">
        <v>1189</v>
      </c>
      <c r="BD405" s="1"/>
    </row>
    <row r="406" spans="54:56" ht="15">
      <c r="BB406" s="1"/>
      <c r="BC406" t="s">
        <v>1190</v>
      </c>
      <c r="BD406" s="1"/>
    </row>
    <row r="407" spans="54:56" ht="15">
      <c r="BB407" s="1"/>
      <c r="BC407" t="s">
        <v>1191</v>
      </c>
      <c r="BD407" s="1"/>
    </row>
    <row r="408" spans="54:56" ht="15">
      <c r="BB408" s="1"/>
      <c r="BC408" t="s">
        <v>1192</v>
      </c>
      <c r="BD408" s="1"/>
    </row>
    <row r="409" spans="54:56" ht="15">
      <c r="BB409" s="1"/>
      <c r="BC409" t="s">
        <v>1193</v>
      </c>
      <c r="BD409" s="1"/>
    </row>
    <row r="410" spans="54:56" ht="15">
      <c r="BB410" s="1"/>
      <c r="BC410" t="s">
        <v>1194</v>
      </c>
      <c r="BD410" s="1"/>
    </row>
    <row r="411" spans="54:56" ht="15">
      <c r="BB411" s="1"/>
      <c r="BC411" t="s">
        <v>1195</v>
      </c>
      <c r="BD411" s="1"/>
    </row>
    <row r="412" spans="54:56" ht="15">
      <c r="BB412" s="1"/>
      <c r="BC412" t="s">
        <v>1196</v>
      </c>
      <c r="BD412" s="1"/>
    </row>
    <row r="413" spans="54:56" ht="15">
      <c r="BB413" s="1"/>
      <c r="BC413" t="s">
        <v>1197</v>
      </c>
      <c r="BD413" s="1"/>
    </row>
    <row r="414" spans="54:56" ht="15">
      <c r="BB414" s="1"/>
      <c r="BC414" t="s">
        <v>1198</v>
      </c>
      <c r="BD414" s="1"/>
    </row>
    <row r="415" spans="54:56" ht="15">
      <c r="BB415" s="1"/>
      <c r="BC415" t="s">
        <v>1199</v>
      </c>
      <c r="BD415" s="1"/>
    </row>
    <row r="416" spans="54:56" ht="15">
      <c r="BB416" s="1"/>
      <c r="BC416" t="s">
        <v>1200</v>
      </c>
      <c r="BD416" s="1"/>
    </row>
    <row r="417" spans="54:56" ht="15">
      <c r="BB417" s="1"/>
      <c r="BC417" t="s">
        <v>1201</v>
      </c>
      <c r="BD417" s="1"/>
    </row>
    <row r="418" spans="54:56" ht="15">
      <c r="BB418" s="1"/>
      <c r="BC418" t="s">
        <v>1202</v>
      </c>
      <c r="BD418" s="1"/>
    </row>
    <row r="419" spans="54:56" ht="15">
      <c r="BB419" s="1"/>
      <c r="BC419" t="s">
        <v>1203</v>
      </c>
      <c r="BD419" s="1"/>
    </row>
    <row r="420" spans="54:56" ht="15">
      <c r="BB420" s="1"/>
      <c r="BC420" t="s">
        <v>1204</v>
      </c>
      <c r="BD420" s="1"/>
    </row>
    <row r="421" spans="54:56" ht="15">
      <c r="BB421" s="1"/>
      <c r="BC421" t="s">
        <v>1205</v>
      </c>
      <c r="BD421" s="1"/>
    </row>
    <row r="422" spans="54:56" ht="15">
      <c r="BB422" s="1"/>
      <c r="BC422" t="s">
        <v>1206</v>
      </c>
      <c r="BD422" s="1"/>
    </row>
    <row r="423" spans="54:56" ht="15">
      <c r="BB423" s="1"/>
      <c r="BC423" t="s">
        <v>1207</v>
      </c>
      <c r="BD423" s="1"/>
    </row>
    <row r="424" spans="54:56" ht="15">
      <c r="BB424" s="1"/>
      <c r="BC424" t="s">
        <v>1208</v>
      </c>
      <c r="BD424" s="1"/>
    </row>
    <row r="425" spans="54:56" ht="15">
      <c r="BB425" s="1"/>
      <c r="BC425" t="s">
        <v>1209</v>
      </c>
      <c r="BD425" s="1"/>
    </row>
    <row r="426" spans="54:56" ht="15">
      <c r="BB426" s="1"/>
      <c r="BC426" t="s">
        <v>1210</v>
      </c>
      <c r="BD426" s="1"/>
    </row>
    <row r="427" spans="54:56" ht="15">
      <c r="BB427" s="1"/>
      <c r="BC427" t="s">
        <v>1211</v>
      </c>
      <c r="BD427" s="1"/>
    </row>
    <row r="428" spans="54:56" ht="15">
      <c r="BB428" s="1"/>
      <c r="BC428" t="s">
        <v>1212</v>
      </c>
      <c r="BD428" s="1"/>
    </row>
    <row r="429" spans="54:56" ht="15">
      <c r="BB429" s="1"/>
      <c r="BC429" t="s">
        <v>1213</v>
      </c>
      <c r="BD429" s="1"/>
    </row>
    <row r="430" spans="54:56" ht="15">
      <c r="BB430" s="1"/>
      <c r="BC430" t="s">
        <v>1214</v>
      </c>
      <c r="BD430" s="1"/>
    </row>
    <row r="431" spans="54:56" ht="15">
      <c r="BB431" s="1"/>
      <c r="BC431" t="s">
        <v>1215</v>
      </c>
      <c r="BD431" s="1"/>
    </row>
    <row r="432" spans="54:56" ht="15">
      <c r="BB432" s="1"/>
      <c r="BC432" t="s">
        <v>1534</v>
      </c>
      <c r="BD432" s="1"/>
    </row>
    <row r="433" spans="54:56" ht="15">
      <c r="BB433" s="1"/>
      <c r="BC433" t="s">
        <v>1535</v>
      </c>
      <c r="BD433" s="1"/>
    </row>
    <row r="434" spans="54:56" ht="15">
      <c r="BB434" s="1"/>
      <c r="BC434" t="s">
        <v>1536</v>
      </c>
      <c r="BD434" s="1"/>
    </row>
    <row r="435" spans="54:56" ht="15">
      <c r="BB435" s="1"/>
      <c r="BC435" t="s">
        <v>1537</v>
      </c>
      <c r="BD435" s="1"/>
    </row>
    <row r="436" spans="54:56" ht="15">
      <c r="BB436" s="1"/>
      <c r="BC436" t="s">
        <v>1538</v>
      </c>
      <c r="BD436" s="1"/>
    </row>
    <row r="437" spans="54:56" ht="15">
      <c r="BB437" s="1"/>
      <c r="BC437" t="s">
        <v>1539</v>
      </c>
      <c r="BD437" s="1"/>
    </row>
    <row r="438" spans="54:56" ht="15">
      <c r="BB438" s="1"/>
      <c r="BC438" t="s">
        <v>1540</v>
      </c>
      <c r="BD438" s="1"/>
    </row>
    <row r="439" spans="54:56" ht="15">
      <c r="BB439" s="1"/>
      <c r="BC439" t="s">
        <v>1541</v>
      </c>
      <c r="BD439" s="1"/>
    </row>
    <row r="440" spans="54:56" ht="15">
      <c r="BB440" s="1"/>
      <c r="BC440" t="s">
        <v>1542</v>
      </c>
      <c r="BD440" s="1"/>
    </row>
    <row r="441" spans="54:56" ht="15">
      <c r="BB441" s="1"/>
      <c r="BC441" t="s">
        <v>1543</v>
      </c>
      <c r="BD441" s="1"/>
    </row>
    <row r="442" spans="54:56" ht="15">
      <c r="BB442" s="1"/>
      <c r="BC442" t="s">
        <v>1544</v>
      </c>
      <c r="BD442" s="1"/>
    </row>
    <row r="443" spans="54:56" ht="15">
      <c r="BB443" s="1"/>
      <c r="BC443" t="s">
        <v>1545</v>
      </c>
      <c r="BD443" s="1"/>
    </row>
    <row r="444" spans="54:56" ht="15">
      <c r="BB444" s="1"/>
      <c r="BC444" t="s">
        <v>1546</v>
      </c>
      <c r="BD444" s="1"/>
    </row>
    <row r="445" spans="54:56" ht="15">
      <c r="BB445" s="1"/>
      <c r="BC445" t="s">
        <v>1547</v>
      </c>
      <c r="BD445" s="1"/>
    </row>
    <row r="446" spans="54:56" ht="15">
      <c r="BB446" s="1"/>
      <c r="BC446" t="s">
        <v>1548</v>
      </c>
      <c r="BD446" s="1"/>
    </row>
    <row r="447" spans="54:56" ht="15">
      <c r="BB447" s="1"/>
      <c r="BC447" t="s">
        <v>1549</v>
      </c>
      <c r="BD447" s="1"/>
    </row>
    <row r="448" spans="54:56" ht="15">
      <c r="BB448" s="1"/>
      <c r="BC448" t="s">
        <v>1550</v>
      </c>
      <c r="BD448" s="1"/>
    </row>
    <row r="449" spans="54:56" ht="15">
      <c r="BB449" s="1"/>
      <c r="BC449" t="s">
        <v>1551</v>
      </c>
      <c r="BD449" s="1"/>
    </row>
    <row r="450" spans="54:56" ht="15">
      <c r="BB450" s="1"/>
      <c r="BC450" t="s">
        <v>1552</v>
      </c>
      <c r="BD450" s="1"/>
    </row>
    <row r="451" spans="54:56" ht="15">
      <c r="BB451" s="1"/>
      <c r="BC451" t="s">
        <v>1553</v>
      </c>
      <c r="BD451" s="1"/>
    </row>
    <row r="452" spans="54:56" ht="15">
      <c r="BB452" s="1"/>
      <c r="BC452" t="s">
        <v>1554</v>
      </c>
      <c r="BD452" s="1"/>
    </row>
    <row r="453" spans="54:56" ht="15">
      <c r="BB453" s="1"/>
      <c r="BC453" t="s">
        <v>1555</v>
      </c>
      <c r="BD453" s="1"/>
    </row>
    <row r="454" spans="54:56" ht="15">
      <c r="BB454" s="1"/>
      <c r="BC454" t="s">
        <v>1556</v>
      </c>
      <c r="BD454" s="1"/>
    </row>
    <row r="455" spans="54:56" ht="15">
      <c r="BB455" s="1"/>
      <c r="BC455" t="s">
        <v>1557</v>
      </c>
      <c r="BD455" s="1"/>
    </row>
    <row r="456" spans="54:56" ht="15">
      <c r="BB456" s="1"/>
      <c r="BC456" t="s">
        <v>1558</v>
      </c>
      <c r="BD456" s="1"/>
    </row>
    <row r="457" spans="54:56" ht="15">
      <c r="BB457" s="1"/>
      <c r="BC457" t="s">
        <v>1559</v>
      </c>
      <c r="BD457" s="1"/>
    </row>
    <row r="458" spans="54:56" ht="15">
      <c r="BB458" s="1"/>
      <c r="BC458" t="s">
        <v>1560</v>
      </c>
      <c r="BD458" s="1"/>
    </row>
    <row r="459" spans="54:56" ht="15">
      <c r="BB459" s="1"/>
      <c r="BC459" t="s">
        <v>1561</v>
      </c>
      <c r="BD459" s="1"/>
    </row>
    <row r="460" spans="54:56" ht="15">
      <c r="BB460" s="1"/>
      <c r="BC460" t="s">
        <v>1562</v>
      </c>
      <c r="BD460" s="1"/>
    </row>
    <row r="461" spans="54:56" ht="15">
      <c r="BB461" s="1"/>
      <c r="BC461" t="s">
        <v>1563</v>
      </c>
      <c r="BD461" s="1"/>
    </row>
    <row r="462" spans="54:56" ht="15">
      <c r="BB462" s="1"/>
      <c r="BC462" t="s">
        <v>1564</v>
      </c>
      <c r="BD462" s="1"/>
    </row>
    <row r="463" spans="54:56" ht="15">
      <c r="BB463" s="1"/>
      <c r="BC463" t="s">
        <v>1565</v>
      </c>
      <c r="BD463" s="1"/>
    </row>
    <row r="464" spans="54:56" ht="15">
      <c r="BB464" s="1"/>
      <c r="BC464" t="s">
        <v>1566</v>
      </c>
      <c r="BD464" s="1"/>
    </row>
    <row r="465" spans="54:56" ht="15">
      <c r="BB465" s="1"/>
      <c r="BC465" t="s">
        <v>1567</v>
      </c>
      <c r="BD465" s="1"/>
    </row>
    <row r="466" spans="54:56" ht="15">
      <c r="BB466" s="1"/>
      <c r="BC466" t="s">
        <v>1568</v>
      </c>
      <c r="BD466" s="1"/>
    </row>
    <row r="467" spans="54:56" ht="15">
      <c r="BB467" s="1"/>
      <c r="BC467" t="s">
        <v>1569</v>
      </c>
      <c r="BD467" s="1"/>
    </row>
    <row r="468" spans="54:56" ht="15">
      <c r="BB468" s="1"/>
      <c r="BC468" t="s">
        <v>1570</v>
      </c>
      <c r="BD468" s="1"/>
    </row>
    <row r="469" spans="54:56" ht="15">
      <c r="BB469" s="1"/>
      <c r="BC469" t="s">
        <v>1571</v>
      </c>
      <c r="BD469" s="1"/>
    </row>
    <row r="470" spans="54:56" ht="15">
      <c r="BB470" s="1"/>
      <c r="BC470" t="s">
        <v>1572</v>
      </c>
      <c r="BD470" s="1"/>
    </row>
    <row r="471" spans="54:56" ht="15">
      <c r="BB471" s="1"/>
      <c r="BC471" t="s">
        <v>1573</v>
      </c>
      <c r="BD471" s="1"/>
    </row>
    <row r="472" spans="54:56" ht="15">
      <c r="BB472" s="1"/>
      <c r="BC472" t="s">
        <v>1574</v>
      </c>
      <c r="BD472" s="1"/>
    </row>
    <row r="473" spans="54:56" ht="15">
      <c r="BB473" s="1"/>
      <c r="BC473" t="s">
        <v>1575</v>
      </c>
      <c r="BD473" s="1"/>
    </row>
    <row r="474" spans="54:56" ht="15">
      <c r="BB474" s="1"/>
      <c r="BC474" t="s">
        <v>1576</v>
      </c>
      <c r="BD474" s="1"/>
    </row>
    <row r="475" spans="54:56" ht="15">
      <c r="BB475" s="1"/>
      <c r="BC475" t="s">
        <v>1577</v>
      </c>
      <c r="BD475" s="1"/>
    </row>
    <row r="476" spans="54:56" ht="15">
      <c r="BB476" s="1"/>
      <c r="BC476" t="s">
        <v>1578</v>
      </c>
      <c r="BD476" s="1"/>
    </row>
    <row r="477" spans="54:56" ht="15">
      <c r="BB477" s="1"/>
      <c r="BC477" t="s">
        <v>1579</v>
      </c>
      <c r="BD477" s="1"/>
    </row>
    <row r="478" spans="54:56" ht="15">
      <c r="BB478" s="1"/>
      <c r="BC478" t="s">
        <v>1580</v>
      </c>
      <c r="BD478" s="1"/>
    </row>
    <row r="479" spans="54:56" ht="15">
      <c r="BB479" s="1"/>
      <c r="BC479" t="s">
        <v>1581</v>
      </c>
      <c r="BD479" s="1"/>
    </row>
    <row r="480" spans="54:56" ht="15">
      <c r="BB480" s="1"/>
      <c r="BC480" t="s">
        <v>1582</v>
      </c>
      <c r="BD480" s="1"/>
    </row>
    <row r="481" spans="54:56" ht="15">
      <c r="BB481" s="1"/>
      <c r="BC481" t="s">
        <v>1583</v>
      </c>
      <c r="BD481" s="1"/>
    </row>
    <row r="482" spans="54:56" ht="15">
      <c r="BB482" s="1"/>
      <c r="BC482" t="s">
        <v>1584</v>
      </c>
      <c r="BD482" s="1"/>
    </row>
    <row r="483" spans="54:56" ht="15">
      <c r="BB483" s="1"/>
      <c r="BC483" t="s">
        <v>1585</v>
      </c>
      <c r="BD483" s="1"/>
    </row>
    <row r="484" spans="54:56" ht="15">
      <c r="BB484" s="1"/>
      <c r="BC484" t="s">
        <v>1586</v>
      </c>
      <c r="BD484" s="1"/>
    </row>
    <row r="485" spans="54:56" ht="15">
      <c r="BB485" s="1"/>
      <c r="BC485" t="s">
        <v>1587</v>
      </c>
      <c r="BD485" s="1"/>
    </row>
    <row r="486" spans="54:56" ht="15">
      <c r="BB486" s="1"/>
      <c r="BC486" t="s">
        <v>1588</v>
      </c>
      <c r="BD486" s="1"/>
    </row>
    <row r="487" spans="54:56" ht="15">
      <c r="BB487" s="1"/>
      <c r="BC487" t="s">
        <v>1589</v>
      </c>
      <c r="BD487" s="1"/>
    </row>
    <row r="488" spans="54:56" ht="15">
      <c r="BB488" s="1"/>
      <c r="BC488" t="s">
        <v>1590</v>
      </c>
      <c r="BD488" s="1"/>
    </row>
    <row r="489" spans="54:56" ht="15">
      <c r="BB489" s="1"/>
      <c r="BC489" t="s">
        <v>1591</v>
      </c>
      <c r="BD489" s="1"/>
    </row>
    <row r="490" spans="54:56" ht="15">
      <c r="BB490" s="1"/>
      <c r="BC490" t="s">
        <v>1592</v>
      </c>
      <c r="BD490" s="1"/>
    </row>
    <row r="491" spans="54:56" ht="15">
      <c r="BB491" s="1"/>
      <c r="BC491" t="s">
        <v>1593</v>
      </c>
      <c r="BD491" s="1"/>
    </row>
    <row r="492" spans="54:56" ht="15">
      <c r="BB492" s="1"/>
      <c r="BC492" t="s">
        <v>1594</v>
      </c>
      <c r="BD492" s="1"/>
    </row>
    <row r="493" spans="54:56" ht="15">
      <c r="BB493" s="1"/>
      <c r="BC493" t="s">
        <v>1595</v>
      </c>
      <c r="BD493" s="1"/>
    </row>
    <row r="494" spans="54:56" ht="15">
      <c r="BB494" s="1"/>
      <c r="BC494" t="s">
        <v>1596</v>
      </c>
      <c r="BD494" s="1"/>
    </row>
    <row r="495" spans="54:56" ht="15">
      <c r="BB495" s="1"/>
      <c r="BC495" t="s">
        <v>1597</v>
      </c>
      <c r="BD495" s="1"/>
    </row>
    <row r="496" spans="54:56" ht="15">
      <c r="BB496" s="1"/>
      <c r="BC496" t="s">
        <v>1598</v>
      </c>
      <c r="BD496" s="1"/>
    </row>
    <row r="497" spans="54:56" ht="15">
      <c r="BB497" s="1"/>
      <c r="BC497" t="s">
        <v>1599</v>
      </c>
      <c r="BD497" s="1"/>
    </row>
    <row r="498" spans="54:56" ht="15">
      <c r="BB498" s="1"/>
      <c r="BC498" t="s">
        <v>1600</v>
      </c>
      <c r="BD498" s="1"/>
    </row>
    <row r="499" spans="54:56" ht="15">
      <c r="BB499" s="1"/>
      <c r="BC499" t="s">
        <v>1601</v>
      </c>
      <c r="BD499" s="1"/>
    </row>
    <row r="500" spans="54:56" ht="15">
      <c r="BB500" s="1"/>
      <c r="BC500" t="s">
        <v>1602</v>
      </c>
      <c r="BD500" s="1"/>
    </row>
    <row r="501" spans="54:56" ht="15">
      <c r="BB501" s="1"/>
      <c r="BC501" t="s">
        <v>1603</v>
      </c>
      <c r="BD501" s="1"/>
    </row>
    <row r="502" spans="54:56" ht="15">
      <c r="BB502" s="1"/>
      <c r="BC502" t="s">
        <v>1604</v>
      </c>
      <c r="BD502" s="1"/>
    </row>
    <row r="503" spans="54:56" ht="15">
      <c r="BB503" s="1"/>
      <c r="BC503" t="s">
        <v>1605</v>
      </c>
      <c r="BD503" s="1"/>
    </row>
    <row r="504" spans="54:56" ht="15">
      <c r="BB504" s="1"/>
      <c r="BC504" t="s">
        <v>1606</v>
      </c>
      <c r="BD504" s="1"/>
    </row>
    <row r="505" spans="54:56" ht="15">
      <c r="BB505" s="1"/>
      <c r="BC505" t="s">
        <v>1607</v>
      </c>
      <c r="BD505" s="1"/>
    </row>
    <row r="506" spans="54:56" ht="15">
      <c r="BB506" s="1"/>
      <c r="BC506" t="s">
        <v>1608</v>
      </c>
      <c r="BD506" s="1"/>
    </row>
    <row r="507" spans="54:56" ht="15">
      <c r="BB507" s="1"/>
      <c r="BC507" t="s">
        <v>1609</v>
      </c>
      <c r="BD507" s="1"/>
    </row>
    <row r="508" spans="54:56" ht="15">
      <c r="BB508" s="1"/>
      <c r="BC508" t="s">
        <v>1610</v>
      </c>
      <c r="BD508" s="1"/>
    </row>
    <row r="509" spans="54:56" ht="15">
      <c r="BB509" s="1"/>
      <c r="BC509" t="s">
        <v>1611</v>
      </c>
      <c r="BD509" s="1"/>
    </row>
    <row r="510" spans="54:56" ht="15">
      <c r="BB510" s="1"/>
      <c r="BC510" t="s">
        <v>1612</v>
      </c>
      <c r="BD510" s="1"/>
    </row>
    <row r="511" spans="54:56" ht="15">
      <c r="BB511" s="1"/>
      <c r="BC511" t="s">
        <v>1613</v>
      </c>
      <c r="BD511" s="1"/>
    </row>
    <row r="512" spans="54:56" ht="15">
      <c r="BB512" s="1"/>
      <c r="BC512" t="s">
        <v>1614</v>
      </c>
      <c r="BD512" s="1"/>
    </row>
    <row r="513" spans="54:56" ht="15">
      <c r="BB513" s="1"/>
      <c r="BC513" t="s">
        <v>1615</v>
      </c>
      <c r="BD513" s="1"/>
    </row>
    <row r="514" spans="54:56" ht="15">
      <c r="BB514" s="1"/>
      <c r="BC514" t="s">
        <v>1616</v>
      </c>
      <c r="BD514" s="1"/>
    </row>
    <row r="515" spans="54:56" ht="15">
      <c r="BB515" s="1"/>
      <c r="BC515" t="s">
        <v>1617</v>
      </c>
      <c r="BD515" s="1"/>
    </row>
    <row r="516" spans="54:56" ht="15">
      <c r="BB516" s="1"/>
      <c r="BC516" t="s">
        <v>1618</v>
      </c>
      <c r="BD516" s="1"/>
    </row>
    <row r="517" spans="54:56" ht="15">
      <c r="BB517" s="1"/>
      <c r="BC517" t="s">
        <v>1619</v>
      </c>
      <c r="BD517" s="1"/>
    </row>
    <row r="518" spans="54:56" ht="15">
      <c r="BB518" s="1"/>
      <c r="BC518" t="s">
        <v>1620</v>
      </c>
      <c r="BD518" s="1"/>
    </row>
    <row r="519" spans="54:56" ht="15">
      <c r="BB519" s="1"/>
      <c r="BC519" t="s">
        <v>1621</v>
      </c>
      <c r="BD519" s="1"/>
    </row>
    <row r="520" spans="54:56" ht="15">
      <c r="BB520" s="1"/>
      <c r="BC520" t="s">
        <v>1622</v>
      </c>
      <c r="BD520" s="1"/>
    </row>
    <row r="521" spans="54:56" ht="15">
      <c r="BB521" s="1"/>
      <c r="BC521" t="s">
        <v>1623</v>
      </c>
      <c r="BD521" s="1"/>
    </row>
    <row r="522" spans="54:56" ht="15">
      <c r="BB522" s="1"/>
      <c r="BC522" t="s">
        <v>1624</v>
      </c>
      <c r="BD522" s="1"/>
    </row>
    <row r="523" spans="54:56" ht="15">
      <c r="BB523" s="1"/>
      <c r="BC523" t="s">
        <v>1625</v>
      </c>
      <c r="BD523" s="1"/>
    </row>
    <row r="524" spans="54:56" ht="15">
      <c r="BB524" s="1"/>
      <c r="BC524" t="s">
        <v>1626</v>
      </c>
      <c r="BD524" s="1"/>
    </row>
    <row r="525" spans="54:56" ht="15">
      <c r="BB525" s="1"/>
      <c r="BC525" t="s">
        <v>1627</v>
      </c>
      <c r="BD525" s="1"/>
    </row>
    <row r="526" spans="54:56" ht="15">
      <c r="BB526" s="1"/>
      <c r="BC526" t="s">
        <v>1628</v>
      </c>
      <c r="BD526" s="1"/>
    </row>
    <row r="527" spans="54:56" ht="15">
      <c r="BB527" s="1"/>
      <c r="BC527" t="s">
        <v>1629</v>
      </c>
      <c r="BD527" s="1"/>
    </row>
    <row r="528" spans="54:56" ht="15">
      <c r="BB528" s="1"/>
      <c r="BC528" t="s">
        <v>1630</v>
      </c>
      <c r="BD528" s="1"/>
    </row>
    <row r="529" spans="54:56" ht="15">
      <c r="BB529" s="1"/>
      <c r="BC529" t="s">
        <v>1631</v>
      </c>
      <c r="BD529" s="1"/>
    </row>
    <row r="530" spans="54:56" ht="15">
      <c r="BB530" s="1"/>
      <c r="BC530" t="s">
        <v>1632</v>
      </c>
      <c r="BD530" s="1"/>
    </row>
    <row r="531" spans="54:56" ht="15">
      <c r="BB531" s="1"/>
      <c r="BC531" t="s">
        <v>1633</v>
      </c>
      <c r="BD531" s="1"/>
    </row>
    <row r="532" spans="54:56" ht="15">
      <c r="BB532" s="1"/>
      <c r="BC532" t="s">
        <v>1634</v>
      </c>
      <c r="BD532" s="1"/>
    </row>
    <row r="533" spans="54:56" ht="15">
      <c r="BB533" s="1"/>
      <c r="BC533" t="s">
        <v>1635</v>
      </c>
      <c r="BD533" s="1"/>
    </row>
    <row r="534" spans="54:56" ht="15">
      <c r="BB534" s="1"/>
      <c r="BC534" t="s">
        <v>1636</v>
      </c>
      <c r="BD534" s="1"/>
    </row>
    <row r="535" spans="54:56" ht="15">
      <c r="BB535" s="1"/>
      <c r="BC535" t="s">
        <v>1637</v>
      </c>
      <c r="BD535" s="1"/>
    </row>
    <row r="536" spans="54:56" ht="15">
      <c r="BB536" s="1"/>
      <c r="BC536" t="s">
        <v>1638</v>
      </c>
      <c r="BD536" s="1"/>
    </row>
    <row r="537" spans="54:56" ht="15">
      <c r="BB537" s="1"/>
      <c r="BC537" t="s">
        <v>1639</v>
      </c>
      <c r="BD537" s="1"/>
    </row>
    <row r="538" spans="54:56" ht="15">
      <c r="BB538" s="1"/>
      <c r="BC538" t="s">
        <v>1640</v>
      </c>
      <c r="BD538" s="1"/>
    </row>
    <row r="539" spans="54:56" ht="15">
      <c r="BB539" s="1"/>
      <c r="BC539" t="s">
        <v>1641</v>
      </c>
      <c r="BD539" s="1"/>
    </row>
    <row r="540" spans="54:56" ht="15">
      <c r="BB540" s="1"/>
      <c r="BC540" t="s">
        <v>1642</v>
      </c>
      <c r="BD540" s="1"/>
    </row>
    <row r="541" spans="54:56" ht="15">
      <c r="BB541" s="1"/>
      <c r="BC541" t="s">
        <v>1643</v>
      </c>
      <c r="BD541" s="1"/>
    </row>
    <row r="542" spans="54:56" ht="15">
      <c r="BB542" s="1"/>
      <c r="BC542" t="s">
        <v>1644</v>
      </c>
      <c r="BD542" s="1"/>
    </row>
    <row r="543" spans="54:56" ht="15">
      <c r="BB543" s="1"/>
      <c r="BC543" t="s">
        <v>1645</v>
      </c>
      <c r="BD543" s="1"/>
    </row>
    <row r="544" spans="54:56" ht="15">
      <c r="BB544" s="1"/>
      <c r="BC544" t="s">
        <v>1646</v>
      </c>
      <c r="BD544" s="1"/>
    </row>
    <row r="545" spans="54:56" ht="15">
      <c r="BB545" s="1"/>
      <c r="BC545" t="s">
        <v>1647</v>
      </c>
      <c r="BD545" s="1"/>
    </row>
    <row r="546" spans="54:56" ht="15">
      <c r="BB546" s="1"/>
      <c r="BC546" t="s">
        <v>1648</v>
      </c>
      <c r="BD546" s="1"/>
    </row>
    <row r="547" spans="54:56" ht="15">
      <c r="BB547" s="1"/>
      <c r="BC547" t="s">
        <v>1649</v>
      </c>
      <c r="BD547" s="1"/>
    </row>
    <row r="548" spans="54:56" ht="15">
      <c r="BB548" s="1"/>
      <c r="BC548" t="s">
        <v>1650</v>
      </c>
      <c r="BD548" s="1"/>
    </row>
    <row r="549" spans="54:56" ht="15">
      <c r="BB549" s="1"/>
      <c r="BC549" t="s">
        <v>1651</v>
      </c>
      <c r="BD549" s="1"/>
    </row>
    <row r="550" spans="54:56" ht="15">
      <c r="BB550" s="1"/>
      <c r="BC550" t="s">
        <v>1652</v>
      </c>
      <c r="BD550" s="1"/>
    </row>
    <row r="551" spans="54:56" ht="15">
      <c r="BB551" s="1"/>
      <c r="BC551" t="s">
        <v>1653</v>
      </c>
      <c r="BD551" s="1"/>
    </row>
    <row r="552" spans="54:56" ht="15">
      <c r="BB552" s="1"/>
      <c r="BC552" t="s">
        <v>1654</v>
      </c>
      <c r="BD552" s="1"/>
    </row>
    <row r="553" spans="54:56" ht="15">
      <c r="BB553" s="1"/>
      <c r="BC553" t="s">
        <v>1655</v>
      </c>
      <c r="BD553" s="1"/>
    </row>
    <row r="554" spans="54:56" ht="15">
      <c r="BB554" s="1"/>
      <c r="BC554" t="s">
        <v>1656</v>
      </c>
      <c r="BD554" s="1"/>
    </row>
    <row r="555" spans="54:56" ht="15">
      <c r="BB555" s="1"/>
      <c r="BC555" t="s">
        <v>1657</v>
      </c>
      <c r="BD555" s="1"/>
    </row>
    <row r="556" spans="54:56" ht="15">
      <c r="BB556" s="1"/>
      <c r="BC556" t="s">
        <v>1658</v>
      </c>
      <c r="BD556" s="1"/>
    </row>
    <row r="557" spans="54:56" ht="15">
      <c r="BB557" s="1"/>
      <c r="BC557" t="s">
        <v>1659</v>
      </c>
      <c r="BD557" s="1"/>
    </row>
    <row r="558" spans="54:56" ht="15">
      <c r="BB558" s="1"/>
      <c r="BC558" t="s">
        <v>1660</v>
      </c>
      <c r="BD558" s="1"/>
    </row>
    <row r="559" spans="54:56" ht="15">
      <c r="BB559" s="1"/>
      <c r="BC559" t="s">
        <v>1661</v>
      </c>
      <c r="BD559" s="1"/>
    </row>
    <row r="560" spans="54:56" ht="15">
      <c r="BB560" s="1"/>
      <c r="BC560" t="s">
        <v>1662</v>
      </c>
      <c r="BD560" s="1"/>
    </row>
    <row r="561" spans="54:56" ht="15">
      <c r="BB561" s="1"/>
      <c r="BC561" t="s">
        <v>1663</v>
      </c>
      <c r="BD561" s="1"/>
    </row>
    <row r="562" spans="54:56" ht="15">
      <c r="BB562" s="1"/>
      <c r="BC562" t="s">
        <v>1664</v>
      </c>
      <c r="BD562" s="1"/>
    </row>
    <row r="563" spans="54:56" ht="15">
      <c r="BB563" s="1"/>
      <c r="BC563" t="s">
        <v>1665</v>
      </c>
      <c r="BD563" s="1"/>
    </row>
    <row r="564" spans="54:56" ht="15">
      <c r="BB564" s="1"/>
      <c r="BC564" t="s">
        <v>1666</v>
      </c>
      <c r="BD564" s="1"/>
    </row>
    <row r="565" spans="54:56" ht="15">
      <c r="BB565" s="1"/>
      <c r="BC565" t="s">
        <v>1667</v>
      </c>
      <c r="BD565" s="1"/>
    </row>
    <row r="566" spans="54:56" ht="15">
      <c r="BB566" s="1"/>
      <c r="BC566" t="s">
        <v>1668</v>
      </c>
      <c r="BD566" s="1"/>
    </row>
    <row r="567" spans="54:56" ht="15">
      <c r="BB567" s="1"/>
      <c r="BC567" t="s">
        <v>1669</v>
      </c>
      <c r="BD567" s="1"/>
    </row>
    <row r="568" spans="54:56" ht="15">
      <c r="BB568" s="1"/>
      <c r="BC568" t="s">
        <v>1670</v>
      </c>
      <c r="BD568" s="1"/>
    </row>
    <row r="569" spans="54:56" ht="15">
      <c r="BB569" s="1"/>
      <c r="BC569" t="s">
        <v>1671</v>
      </c>
      <c r="BD569" s="1"/>
    </row>
    <row r="570" spans="54:56" ht="15">
      <c r="BB570" s="1"/>
      <c r="BC570" t="s">
        <v>1672</v>
      </c>
      <c r="BD570" s="1"/>
    </row>
    <row r="571" spans="54:56" ht="15">
      <c r="BB571" s="1"/>
      <c r="BC571" t="s">
        <v>1673</v>
      </c>
      <c r="BD571" s="1"/>
    </row>
    <row r="572" spans="54:56" ht="15">
      <c r="BB572" s="1"/>
      <c r="BC572" t="s">
        <v>1674</v>
      </c>
      <c r="BD572" s="1"/>
    </row>
    <row r="573" spans="54:56" ht="15">
      <c r="BB573" s="1"/>
      <c r="BC573" t="s">
        <v>1675</v>
      </c>
      <c r="BD573" s="1"/>
    </row>
    <row r="574" spans="54:56" ht="15">
      <c r="BB574" s="1"/>
      <c r="BC574" t="s">
        <v>1676</v>
      </c>
      <c r="BD574" s="1"/>
    </row>
    <row r="575" spans="54:56" ht="15">
      <c r="BB575" s="1"/>
      <c r="BC575" t="s">
        <v>1677</v>
      </c>
      <c r="BD575" s="1"/>
    </row>
    <row r="576" spans="54:56" ht="15">
      <c r="BB576" s="1"/>
      <c r="BC576" t="s">
        <v>1678</v>
      </c>
      <c r="BD576" s="1"/>
    </row>
    <row r="577" spans="54:56" ht="15">
      <c r="BB577" s="1"/>
      <c r="BC577" t="s">
        <v>1679</v>
      </c>
      <c r="BD577" s="1"/>
    </row>
    <row r="578" spans="54:56" ht="15">
      <c r="BB578" s="1"/>
      <c r="BC578" t="s">
        <v>1680</v>
      </c>
      <c r="BD578" s="1"/>
    </row>
    <row r="579" spans="54:56" ht="15">
      <c r="BB579" s="1"/>
      <c r="BC579" t="s">
        <v>1681</v>
      </c>
      <c r="BD579" s="1"/>
    </row>
    <row r="580" spans="54:56" ht="15">
      <c r="BB580" s="1"/>
      <c r="BC580" t="s">
        <v>1682</v>
      </c>
      <c r="BD580" s="1"/>
    </row>
    <row r="581" spans="54:56" ht="15">
      <c r="BB581" s="1"/>
      <c r="BC581" t="s">
        <v>1683</v>
      </c>
      <c r="BD581" s="1"/>
    </row>
    <row r="582" spans="54:56" ht="15">
      <c r="BB582" s="1"/>
      <c r="BC582" t="s">
        <v>1684</v>
      </c>
      <c r="BD582" s="1"/>
    </row>
    <row r="583" spans="54:56" ht="15">
      <c r="BB583" s="1"/>
      <c r="BC583" t="s">
        <v>1685</v>
      </c>
      <c r="BD583" s="1"/>
    </row>
    <row r="584" spans="54:56" ht="15">
      <c r="BB584" s="1"/>
      <c r="BC584" t="s">
        <v>1686</v>
      </c>
      <c r="BD584" s="1"/>
    </row>
    <row r="585" spans="54:56" ht="15">
      <c r="BB585" s="1"/>
      <c r="BC585" t="s">
        <v>1687</v>
      </c>
      <c r="BD585" s="1"/>
    </row>
    <row r="586" spans="54:56" ht="15">
      <c r="BB586" s="1"/>
      <c r="BC586" t="s">
        <v>1688</v>
      </c>
      <c r="BD586" s="1"/>
    </row>
    <row r="587" spans="54:56" ht="15">
      <c r="BB587" s="1"/>
      <c r="BC587" t="s">
        <v>1689</v>
      </c>
      <c r="BD587" s="1"/>
    </row>
    <row r="588" spans="54:56" ht="15">
      <c r="BB588" s="1"/>
      <c r="BC588" t="s">
        <v>1690</v>
      </c>
      <c r="BD588" s="1"/>
    </row>
    <row r="589" spans="54:56" ht="15">
      <c r="BB589" s="1"/>
      <c r="BC589" t="s">
        <v>1691</v>
      </c>
      <c r="BD589" s="1"/>
    </row>
    <row r="590" spans="54:56" ht="15">
      <c r="BB590" s="1"/>
      <c r="BC590" t="s">
        <v>1692</v>
      </c>
      <c r="BD590" s="1"/>
    </row>
    <row r="591" spans="54:56" ht="15">
      <c r="BB591" s="1"/>
      <c r="BC591" t="s">
        <v>1693</v>
      </c>
      <c r="BD591" s="1"/>
    </row>
    <row r="592" spans="54:56" ht="15">
      <c r="BB592" s="1"/>
      <c r="BC592" t="s">
        <v>1694</v>
      </c>
      <c r="BD592" s="1"/>
    </row>
    <row r="593" spans="54:56" ht="15">
      <c r="BB593" s="1"/>
      <c r="BC593" t="s">
        <v>1695</v>
      </c>
      <c r="BD593" s="1"/>
    </row>
    <row r="594" spans="54:56" ht="15">
      <c r="BB594" s="1"/>
      <c r="BC594" t="s">
        <v>1696</v>
      </c>
      <c r="BD594" s="1"/>
    </row>
    <row r="595" spans="54:56" ht="15">
      <c r="BB595" s="1"/>
      <c r="BC595" t="s">
        <v>1697</v>
      </c>
      <c r="BD595" s="1"/>
    </row>
    <row r="596" spans="54:56" ht="15">
      <c r="BB596" s="1"/>
      <c r="BC596" t="s">
        <v>1698</v>
      </c>
      <c r="BD596" s="1"/>
    </row>
    <row r="597" spans="54:56" ht="15">
      <c r="BB597" s="1"/>
      <c r="BC597" t="s">
        <v>1699</v>
      </c>
      <c r="BD597" s="1"/>
    </row>
    <row r="598" spans="54:56" ht="15">
      <c r="BB598" s="1"/>
      <c r="BC598" t="s">
        <v>1700</v>
      </c>
      <c r="BD598" s="1"/>
    </row>
    <row r="599" spans="54:56" ht="15">
      <c r="BB599" s="1"/>
      <c r="BC599" t="s">
        <v>1701</v>
      </c>
      <c r="BD599" s="1"/>
    </row>
    <row r="600" spans="54:56" ht="15">
      <c r="BB600" s="1"/>
      <c r="BC600" t="s">
        <v>1702</v>
      </c>
      <c r="BD600" s="1"/>
    </row>
    <row r="601" spans="54:56" ht="15">
      <c r="BB601" s="1"/>
      <c r="BC601" t="s">
        <v>1703</v>
      </c>
      <c r="BD601" s="1"/>
    </row>
    <row r="602" spans="54:56" ht="15">
      <c r="BB602" s="1"/>
      <c r="BC602" t="s">
        <v>1704</v>
      </c>
      <c r="BD602" s="1"/>
    </row>
    <row r="603" spans="54:56" ht="15">
      <c r="BB603" s="1"/>
      <c r="BC603" t="s">
        <v>1705</v>
      </c>
      <c r="BD603" s="1"/>
    </row>
    <row r="604" spans="54:56" ht="15">
      <c r="BB604" s="1"/>
      <c r="BC604" t="s">
        <v>1706</v>
      </c>
      <c r="BD604" s="1"/>
    </row>
    <row r="605" spans="54:56" ht="15">
      <c r="BB605" s="1"/>
      <c r="BC605" t="s">
        <v>1707</v>
      </c>
      <c r="BD605" s="1"/>
    </row>
    <row r="606" spans="54:56" ht="15">
      <c r="BB606" s="1"/>
      <c r="BC606" t="s">
        <v>1708</v>
      </c>
      <c r="BD606" s="1"/>
    </row>
    <row r="607" spans="54:56" ht="15">
      <c r="BB607" s="1"/>
      <c r="BC607" t="s">
        <v>1709</v>
      </c>
      <c r="BD607" s="1"/>
    </row>
    <row r="608" spans="54:56" ht="15">
      <c r="BB608" s="1"/>
      <c r="BC608" t="s">
        <v>1710</v>
      </c>
      <c r="BD608" s="1"/>
    </row>
    <row r="609" spans="54:56" ht="15">
      <c r="BB609" s="1"/>
      <c r="BC609" t="s">
        <v>1711</v>
      </c>
      <c r="BD609" s="1"/>
    </row>
    <row r="610" spans="54:56" ht="15">
      <c r="BB610" s="1"/>
      <c r="BC610" t="s">
        <v>1712</v>
      </c>
      <c r="BD610" s="1"/>
    </row>
    <row r="611" spans="54:56" ht="15">
      <c r="BB611" s="1"/>
      <c r="BC611" t="s">
        <v>1713</v>
      </c>
      <c r="BD611" s="1"/>
    </row>
    <row r="612" spans="54:56" ht="15">
      <c r="BB612" s="1"/>
      <c r="BC612" t="s">
        <v>1714</v>
      </c>
      <c r="BD612" s="1"/>
    </row>
    <row r="613" spans="54:56" ht="15">
      <c r="BB613" s="1"/>
      <c r="BC613" t="s">
        <v>1715</v>
      </c>
      <c r="BD613" s="1"/>
    </row>
    <row r="614" spans="54:56" ht="15">
      <c r="BB614" s="1"/>
      <c r="BC614" t="s">
        <v>1716</v>
      </c>
      <c r="BD614" s="1"/>
    </row>
    <row r="615" spans="54:56" ht="15">
      <c r="BB615" s="1"/>
      <c r="BC615" t="s">
        <v>1717</v>
      </c>
      <c r="BD615" s="1"/>
    </row>
    <row r="616" spans="54:56" ht="15">
      <c r="BB616" s="1"/>
      <c r="BC616" t="s">
        <v>1718</v>
      </c>
      <c r="BD616" s="1"/>
    </row>
    <row r="617" spans="54:56" ht="15">
      <c r="BB617" s="1"/>
      <c r="BC617" t="s">
        <v>1719</v>
      </c>
      <c r="BD617" s="1"/>
    </row>
    <row r="618" spans="54:56" ht="15">
      <c r="BB618" s="1"/>
      <c r="BC618" t="s">
        <v>1720</v>
      </c>
      <c r="BD618" s="1"/>
    </row>
    <row r="619" spans="54:56" ht="15">
      <c r="BB619" s="1"/>
      <c r="BC619" t="s">
        <v>1721</v>
      </c>
      <c r="BD619" s="1"/>
    </row>
    <row r="620" spans="54:56" ht="15">
      <c r="BB620" s="1"/>
      <c r="BC620" t="s">
        <v>1722</v>
      </c>
      <c r="BD620" s="1"/>
    </row>
    <row r="621" spans="54:56" ht="15">
      <c r="BB621" s="1"/>
      <c r="BC621" t="s">
        <v>1723</v>
      </c>
      <c r="BD621" s="1"/>
    </row>
    <row r="622" spans="54:56" ht="15">
      <c r="BB622" s="1"/>
      <c r="BC622" t="s">
        <v>1724</v>
      </c>
      <c r="BD622" s="1"/>
    </row>
    <row r="623" spans="54:56" ht="15">
      <c r="BB623" s="1"/>
      <c r="BC623" t="s">
        <v>1725</v>
      </c>
      <c r="BD623" s="1"/>
    </row>
    <row r="624" spans="54:56" ht="15">
      <c r="BB624" s="1"/>
      <c r="BC624" t="s">
        <v>1726</v>
      </c>
      <c r="BD624" s="1"/>
    </row>
    <row r="625" spans="54:56" ht="15">
      <c r="BB625" s="1"/>
      <c r="BC625" t="s">
        <v>1727</v>
      </c>
      <c r="BD625" s="1"/>
    </row>
    <row r="626" spans="54:56" ht="15">
      <c r="BB626" s="1"/>
      <c r="BC626" t="s">
        <v>1728</v>
      </c>
      <c r="BD626" s="1"/>
    </row>
    <row r="627" spans="54:56" ht="15">
      <c r="BB627" s="1"/>
      <c r="BC627" t="s">
        <v>1729</v>
      </c>
      <c r="BD627" s="1"/>
    </row>
    <row r="628" spans="54:56" ht="15">
      <c r="BB628" s="1"/>
      <c r="BC628" t="s">
        <v>1730</v>
      </c>
      <c r="BD628" s="1"/>
    </row>
    <row r="629" spans="54:56" ht="15">
      <c r="BB629" s="1"/>
      <c r="BC629" t="s">
        <v>1731</v>
      </c>
      <c r="BD629" s="1"/>
    </row>
    <row r="630" spans="54:56" ht="15">
      <c r="BB630" s="1"/>
      <c r="BC630" t="s">
        <v>1732</v>
      </c>
      <c r="BD630" s="1"/>
    </row>
    <row r="631" spans="54:56" ht="15">
      <c r="BB631" s="1"/>
      <c r="BC631" t="s">
        <v>1733</v>
      </c>
      <c r="BD631" s="1"/>
    </row>
    <row r="632" spans="54:56" ht="15">
      <c r="BB632" s="1"/>
      <c r="BC632" t="s">
        <v>1734</v>
      </c>
      <c r="BD632" s="1"/>
    </row>
    <row r="633" spans="54:56" ht="15">
      <c r="BB633" s="1"/>
      <c r="BC633" t="s">
        <v>1735</v>
      </c>
      <c r="BD633" s="1"/>
    </row>
    <row r="634" spans="54:56" ht="15">
      <c r="BB634" s="1"/>
      <c r="BC634" t="s">
        <v>1736</v>
      </c>
      <c r="BD634" s="1"/>
    </row>
    <row r="635" spans="54:56" ht="15">
      <c r="BB635" s="1"/>
      <c r="BC635" t="s">
        <v>1737</v>
      </c>
      <c r="BD635" s="1"/>
    </row>
    <row r="636" spans="54:56" ht="15">
      <c r="BB636" s="1"/>
      <c r="BC636" t="s">
        <v>1738</v>
      </c>
      <c r="BD636" s="1"/>
    </row>
    <row r="637" spans="54:56" ht="15">
      <c r="BB637" s="1"/>
      <c r="BC637" t="s">
        <v>1739</v>
      </c>
      <c r="BD637" s="1"/>
    </row>
    <row r="638" spans="54:56" ht="15">
      <c r="BB638" s="1"/>
      <c r="BC638" t="s">
        <v>1743</v>
      </c>
      <c r="BD638" s="1"/>
    </row>
    <row r="639" spans="54:56" ht="15">
      <c r="BB639" s="1"/>
      <c r="BC639" t="s">
        <v>1744</v>
      </c>
      <c r="BD639" s="1"/>
    </row>
    <row r="640" spans="54:56" ht="15">
      <c r="BB640" s="1"/>
      <c r="BC640" t="s">
        <v>1745</v>
      </c>
      <c r="BD640" s="1"/>
    </row>
    <row r="641" spans="54:56" ht="15">
      <c r="BB641" s="1"/>
      <c r="BC641" t="s">
        <v>1746</v>
      </c>
      <c r="BD641" s="1"/>
    </row>
    <row r="642" spans="54:56" ht="15">
      <c r="BB642" s="1"/>
      <c r="BC642" t="s">
        <v>1747</v>
      </c>
      <c r="BD642" s="1"/>
    </row>
    <row r="643" spans="54:56" ht="15">
      <c r="BB643" s="1"/>
      <c r="BC643" t="s">
        <v>1748</v>
      </c>
      <c r="BD643" s="1"/>
    </row>
    <row r="644" spans="54:56" ht="15">
      <c r="BB644" s="1"/>
      <c r="BC644" t="s">
        <v>1749</v>
      </c>
      <c r="BD644" s="1"/>
    </row>
    <row r="645" spans="54:56" ht="15">
      <c r="BB645" s="1"/>
      <c r="BC645" t="s">
        <v>1750</v>
      </c>
      <c r="BD645" s="1"/>
    </row>
    <row r="646" spans="54:56" ht="15">
      <c r="BB646" s="1"/>
      <c r="BC646" t="s">
        <v>1751</v>
      </c>
      <c r="BD646" s="1"/>
    </row>
    <row r="647" spans="54:56" ht="15">
      <c r="BB647" s="1"/>
      <c r="BC647" t="s">
        <v>1752</v>
      </c>
      <c r="BD647" s="1"/>
    </row>
    <row r="648" spans="54:56" ht="15">
      <c r="BB648" s="1"/>
      <c r="BC648" t="s">
        <v>1753</v>
      </c>
      <c r="BD648" s="1"/>
    </row>
    <row r="649" spans="54:56" ht="15">
      <c r="BB649" s="1"/>
      <c r="BC649" t="s">
        <v>1754</v>
      </c>
      <c r="BD649" s="1"/>
    </row>
    <row r="650" spans="54:56" ht="15">
      <c r="BB650" s="1"/>
      <c r="BC650" t="s">
        <v>1755</v>
      </c>
      <c r="BD650" s="1"/>
    </row>
    <row r="651" spans="54:56" ht="15">
      <c r="BB651" s="1"/>
      <c r="BC651" t="s">
        <v>1756</v>
      </c>
      <c r="BD651" s="1"/>
    </row>
    <row r="652" spans="54:56" ht="15">
      <c r="BB652" s="1"/>
      <c r="BC652" t="s">
        <v>1757</v>
      </c>
      <c r="BD652" s="1"/>
    </row>
    <row r="653" spans="54:56" ht="15">
      <c r="BB653" s="1"/>
      <c r="BC653" t="s">
        <v>1758</v>
      </c>
      <c r="BD653" s="1"/>
    </row>
    <row r="654" spans="54:56" ht="15">
      <c r="BB654" s="1"/>
      <c r="BC654" t="s">
        <v>1759</v>
      </c>
      <c r="BD654" s="1"/>
    </row>
    <row r="655" spans="54:56" ht="15">
      <c r="BB655" s="1"/>
      <c r="BC655" t="s">
        <v>1760</v>
      </c>
      <c r="BD655" s="1"/>
    </row>
    <row r="656" spans="54:56" ht="15">
      <c r="BB656" s="1"/>
      <c r="BC656" t="s">
        <v>1761</v>
      </c>
      <c r="BD656" s="1"/>
    </row>
    <row r="657" spans="54:56" ht="15">
      <c r="BB657" s="1"/>
      <c r="BC657" t="s">
        <v>1762</v>
      </c>
      <c r="BD657" s="1"/>
    </row>
    <row r="658" spans="54:56" ht="15">
      <c r="BB658" s="1"/>
      <c r="BC658" t="s">
        <v>1763</v>
      </c>
      <c r="BD658" s="1"/>
    </row>
    <row r="659" spans="54:56" ht="15">
      <c r="BB659" s="1"/>
      <c r="BC659" t="s">
        <v>1764</v>
      </c>
      <c r="BD659" s="1"/>
    </row>
    <row r="660" spans="54:56" ht="15">
      <c r="BB660" s="1"/>
      <c r="BC660" t="s">
        <v>1765</v>
      </c>
      <c r="BD660" s="1"/>
    </row>
    <row r="661" spans="54:56" ht="15">
      <c r="BB661" s="1"/>
      <c r="BC661" t="s">
        <v>1766</v>
      </c>
      <c r="BD661" s="1"/>
    </row>
    <row r="662" spans="54:56" ht="15">
      <c r="BB662" s="1"/>
      <c r="BC662" t="s">
        <v>1767</v>
      </c>
      <c r="BD662" s="1"/>
    </row>
    <row r="663" spans="54:56" ht="15">
      <c r="BB663" s="1"/>
      <c r="BC663" t="s">
        <v>1768</v>
      </c>
      <c r="BD663" s="1"/>
    </row>
    <row r="664" spans="54:56" ht="15">
      <c r="BB664" s="1"/>
      <c r="BC664" t="s">
        <v>1769</v>
      </c>
      <c r="BD664" s="1"/>
    </row>
    <row r="665" spans="54:56" ht="15">
      <c r="BB665" s="1"/>
      <c r="BC665" t="s">
        <v>1770</v>
      </c>
      <c r="BD665" s="1"/>
    </row>
    <row r="666" spans="54:56" ht="15">
      <c r="BB666" s="1"/>
      <c r="BC666" t="s">
        <v>1771</v>
      </c>
      <c r="BD666" s="1"/>
    </row>
    <row r="667" spans="54:56" ht="15">
      <c r="BB667" s="1"/>
      <c r="BC667" t="s">
        <v>1772</v>
      </c>
      <c r="BD667" s="1"/>
    </row>
    <row r="668" spans="54:56" ht="15">
      <c r="BB668" s="1"/>
      <c r="BC668" t="s">
        <v>1773</v>
      </c>
      <c r="BD668" s="1"/>
    </row>
    <row r="669" spans="54:56" ht="15">
      <c r="BB669" s="1"/>
      <c r="BC669" t="s">
        <v>1774</v>
      </c>
      <c r="BD669" s="1"/>
    </row>
    <row r="670" spans="54:56" ht="15">
      <c r="BB670" s="1"/>
      <c r="BC670" t="s">
        <v>1775</v>
      </c>
      <c r="BD670" s="1"/>
    </row>
    <row r="671" spans="54:56" ht="15">
      <c r="BB671" s="1"/>
      <c r="BC671" t="s">
        <v>1776</v>
      </c>
      <c r="BD671" s="1"/>
    </row>
    <row r="672" spans="54:56" ht="15">
      <c r="BB672" s="1"/>
      <c r="BC672" t="s">
        <v>1777</v>
      </c>
      <c r="BD672" s="1"/>
    </row>
    <row r="673" spans="54:56" ht="15">
      <c r="BB673" s="1"/>
      <c r="BC673" t="s">
        <v>1778</v>
      </c>
      <c r="BD673" s="1"/>
    </row>
    <row r="674" spans="54:56" ht="15">
      <c r="BB674" s="1"/>
      <c r="BC674" t="s">
        <v>1779</v>
      </c>
      <c r="BD674" s="1"/>
    </row>
    <row r="675" spans="54:56" ht="15">
      <c r="BB675" s="1"/>
      <c r="BC675" t="s">
        <v>1780</v>
      </c>
      <c r="BD675" s="1"/>
    </row>
    <row r="676" spans="54:56" ht="15">
      <c r="BB676" s="1"/>
      <c r="BC676" t="s">
        <v>1781</v>
      </c>
      <c r="BD676" s="1"/>
    </row>
    <row r="677" spans="54:56" ht="15">
      <c r="BB677" s="1"/>
      <c r="BC677" t="s">
        <v>1782</v>
      </c>
      <c r="BD677" s="1"/>
    </row>
    <row r="678" spans="54:56" ht="15">
      <c r="BB678" s="1"/>
      <c r="BC678" t="s">
        <v>1783</v>
      </c>
      <c r="BD678" s="1"/>
    </row>
    <row r="679" spans="54:56" ht="15">
      <c r="BB679" s="1"/>
      <c r="BC679" t="s">
        <v>1784</v>
      </c>
      <c r="BD679" s="1"/>
    </row>
    <row r="680" spans="54:56" ht="15">
      <c r="BB680" s="1"/>
      <c r="BC680" t="s">
        <v>1785</v>
      </c>
      <c r="BD680" s="1"/>
    </row>
    <row r="681" spans="54:56" ht="15">
      <c r="BB681" s="1"/>
      <c r="BC681" t="s">
        <v>1786</v>
      </c>
      <c r="BD681" s="1"/>
    </row>
    <row r="682" spans="54:56" ht="15">
      <c r="BB682" s="1"/>
      <c r="BC682" t="s">
        <v>1787</v>
      </c>
      <c r="BD682" s="1"/>
    </row>
    <row r="683" spans="54:56" ht="15">
      <c r="BB683" s="1"/>
      <c r="BC683" t="s">
        <v>1788</v>
      </c>
      <c r="BD683" s="1"/>
    </row>
    <row r="684" spans="54:56" ht="15">
      <c r="BB684" s="1"/>
      <c r="BC684" t="s">
        <v>1789</v>
      </c>
      <c r="BD684" s="1"/>
    </row>
    <row r="685" spans="54:56" ht="15">
      <c r="BB685" s="1"/>
      <c r="BC685" t="s">
        <v>1790</v>
      </c>
      <c r="BD685" s="1"/>
    </row>
    <row r="686" spans="54:56" ht="15">
      <c r="BB686" s="1"/>
      <c r="BC686" t="s">
        <v>1791</v>
      </c>
      <c r="BD686" s="1"/>
    </row>
    <row r="687" spans="54:56" ht="15">
      <c r="BB687" s="1"/>
      <c r="BC687" t="s">
        <v>1792</v>
      </c>
      <c r="BD687" s="1"/>
    </row>
    <row r="688" spans="54:56" ht="15">
      <c r="BB688" s="1"/>
      <c r="BC688" t="s">
        <v>1793</v>
      </c>
      <c r="BD688" s="1"/>
    </row>
    <row r="689" spans="54:56" ht="15">
      <c r="BB689" s="1"/>
      <c r="BC689" t="s">
        <v>1794</v>
      </c>
      <c r="BD689" s="1"/>
    </row>
    <row r="690" spans="54:56" ht="15">
      <c r="BB690" s="1"/>
      <c r="BC690" t="s">
        <v>1795</v>
      </c>
      <c r="BD690" s="1"/>
    </row>
    <row r="691" spans="54:56" ht="15">
      <c r="BB691" s="1"/>
      <c r="BC691" t="s">
        <v>1796</v>
      </c>
      <c r="BD691" s="1"/>
    </row>
    <row r="692" spans="54:56" ht="15">
      <c r="BB692" s="1"/>
      <c r="BC692" t="s">
        <v>1797</v>
      </c>
      <c r="BD692" s="1"/>
    </row>
    <row r="693" spans="54:56" ht="15">
      <c r="BB693" s="1"/>
      <c r="BC693" t="s">
        <v>1798</v>
      </c>
      <c r="BD693" s="1"/>
    </row>
    <row r="694" spans="54:56" ht="15">
      <c r="BB694" s="1"/>
      <c r="BC694" t="s">
        <v>1799</v>
      </c>
      <c r="BD694" s="1"/>
    </row>
    <row r="695" spans="54:56" ht="15">
      <c r="BB695" s="1"/>
      <c r="BC695" t="s">
        <v>1800</v>
      </c>
      <c r="BD695" s="1"/>
    </row>
    <row r="696" spans="54:56" ht="15">
      <c r="BB696" s="1"/>
      <c r="BC696" t="s">
        <v>1801</v>
      </c>
      <c r="BD696" s="1"/>
    </row>
    <row r="697" spans="54:56" ht="15">
      <c r="BB697" s="1"/>
      <c r="BC697" t="s">
        <v>1802</v>
      </c>
      <c r="BD697" s="1"/>
    </row>
    <row r="698" spans="54:56" ht="15">
      <c r="BB698" s="1"/>
      <c r="BC698" t="s">
        <v>1803</v>
      </c>
      <c r="BD698" s="1"/>
    </row>
    <row r="699" spans="54:56" ht="15">
      <c r="BB699" s="1"/>
      <c r="BC699" t="s">
        <v>1804</v>
      </c>
      <c r="BD699" s="1"/>
    </row>
    <row r="700" spans="54:56" ht="15">
      <c r="BB700" s="1"/>
      <c r="BC700" t="s">
        <v>1805</v>
      </c>
      <c r="BD700" s="1"/>
    </row>
    <row r="701" spans="54:56" ht="15">
      <c r="BB701" s="1"/>
      <c r="BC701" t="s">
        <v>1806</v>
      </c>
      <c r="BD701" s="1"/>
    </row>
    <row r="702" spans="54:56" ht="15">
      <c r="BB702" s="1"/>
      <c r="BC702" t="s">
        <v>1807</v>
      </c>
      <c r="BD702" s="1"/>
    </row>
    <row r="703" spans="54:56" ht="15">
      <c r="BB703" s="1"/>
      <c r="BC703" t="s">
        <v>1808</v>
      </c>
      <c r="BD703" s="1"/>
    </row>
    <row r="704" spans="54:56" ht="15">
      <c r="BB704" s="1"/>
      <c r="BC704" t="s">
        <v>1870</v>
      </c>
      <c r="BD704" s="1"/>
    </row>
    <row r="705" spans="54:56" ht="15">
      <c r="BB705" s="1"/>
      <c r="BC705" t="s">
        <v>1809</v>
      </c>
      <c r="BD705" s="1"/>
    </row>
    <row r="706" spans="54:56" ht="15">
      <c r="BB706" s="1"/>
      <c r="BC706" t="s">
        <v>1810</v>
      </c>
      <c r="BD706" s="1"/>
    </row>
    <row r="707" spans="54:56" ht="15">
      <c r="BB707" s="1"/>
      <c r="BC707" t="s">
        <v>1811</v>
      </c>
      <c r="BD707" s="1"/>
    </row>
    <row r="708" spans="54:56" ht="15">
      <c r="BB708" s="1"/>
      <c r="BC708" t="s">
        <v>1812</v>
      </c>
      <c r="BD708" s="1"/>
    </row>
    <row r="709" spans="54:56" ht="15">
      <c r="BB709" s="1"/>
      <c r="BC709" t="s">
        <v>1813</v>
      </c>
      <c r="BD709" s="1"/>
    </row>
    <row r="710" spans="54:56" ht="15">
      <c r="BB710" s="1"/>
      <c r="BC710" t="s">
        <v>1814</v>
      </c>
      <c r="BD710" s="1"/>
    </row>
    <row r="711" spans="54:56" ht="15">
      <c r="BB711" s="1"/>
      <c r="BC711" t="s">
        <v>1815</v>
      </c>
      <c r="BD711" s="1"/>
    </row>
    <row r="712" spans="54:56" ht="15">
      <c r="BB712" s="1"/>
      <c r="BC712" t="s">
        <v>1816</v>
      </c>
      <c r="BD712" s="1"/>
    </row>
    <row r="713" spans="54:56" ht="15">
      <c r="BB713" s="1"/>
      <c r="BC713" t="s">
        <v>1817</v>
      </c>
      <c r="BD713" s="1"/>
    </row>
    <row r="714" spans="54:56" ht="15">
      <c r="BB714" s="1"/>
      <c r="BC714" t="s">
        <v>1818</v>
      </c>
      <c r="BD714" s="1"/>
    </row>
    <row r="715" spans="54:56" ht="15">
      <c r="BB715" s="1"/>
      <c r="BC715" t="s">
        <v>1819</v>
      </c>
      <c r="BD715" s="1"/>
    </row>
    <row r="716" spans="54:56" ht="15">
      <c r="BB716" s="1"/>
      <c r="BC716" t="s">
        <v>1820</v>
      </c>
      <c r="BD716" s="1"/>
    </row>
    <row r="717" spans="54:56" ht="15">
      <c r="BB717" s="1"/>
      <c r="BC717" t="s">
        <v>1821</v>
      </c>
      <c r="BD717" s="1"/>
    </row>
    <row r="718" spans="54:56" ht="15">
      <c r="BB718" s="1"/>
      <c r="BC718" t="s">
        <v>1822</v>
      </c>
      <c r="BD718" s="1"/>
    </row>
    <row r="719" spans="54:56" ht="15">
      <c r="BB719" s="1"/>
      <c r="BC719" t="s">
        <v>1823</v>
      </c>
      <c r="BD719" s="1"/>
    </row>
    <row r="720" spans="54:56" ht="15">
      <c r="BB720" s="1"/>
      <c r="BC720" t="s">
        <v>1824</v>
      </c>
      <c r="BD720" s="1"/>
    </row>
    <row r="721" spans="54:56" ht="15">
      <c r="BB721" s="1"/>
      <c r="BC721" t="s">
        <v>1825</v>
      </c>
      <c r="BD721" s="1"/>
    </row>
    <row r="722" spans="54:56" ht="15">
      <c r="BB722" s="1"/>
      <c r="BC722" t="s">
        <v>1826</v>
      </c>
      <c r="BD722" s="1"/>
    </row>
    <row r="723" spans="54:56" ht="15">
      <c r="BB723" s="1"/>
      <c r="BC723" t="s">
        <v>1827</v>
      </c>
      <c r="BD723" s="1"/>
    </row>
    <row r="724" spans="54:56" ht="15">
      <c r="BB724" s="1"/>
      <c r="BC724" t="s">
        <v>1828</v>
      </c>
      <c r="BD724" s="1"/>
    </row>
    <row r="725" spans="54:56" ht="15">
      <c r="BB725" s="1"/>
      <c r="BC725" t="s">
        <v>1829</v>
      </c>
      <c r="BD725" s="1"/>
    </row>
    <row r="726" spans="54:56" ht="15">
      <c r="BB726" s="1"/>
      <c r="BC726" t="s">
        <v>1830</v>
      </c>
      <c r="BD726" s="1"/>
    </row>
    <row r="727" spans="54:56" ht="15">
      <c r="BB727" s="1"/>
      <c r="BC727" t="s">
        <v>1831</v>
      </c>
      <c r="BD727" s="1"/>
    </row>
    <row r="728" spans="54:56" ht="15">
      <c r="BB728" s="1"/>
      <c r="BC728" t="s">
        <v>1832</v>
      </c>
      <c r="BD728" s="1"/>
    </row>
    <row r="729" spans="54:56" ht="15">
      <c r="BB729" s="1"/>
      <c r="BC729" t="s">
        <v>1833</v>
      </c>
      <c r="BD729" s="1"/>
    </row>
    <row r="730" spans="54:56" ht="15">
      <c r="BB730" s="1"/>
      <c r="BC730" t="s">
        <v>1834</v>
      </c>
      <c r="BD730" s="1"/>
    </row>
    <row r="731" spans="54:56" ht="15">
      <c r="BB731" s="1"/>
      <c r="BC731" t="s">
        <v>1835</v>
      </c>
      <c r="BD731" s="1"/>
    </row>
    <row r="732" spans="54:56" ht="15">
      <c r="BB732" s="1"/>
      <c r="BC732" t="s">
        <v>1836</v>
      </c>
      <c r="BD732" s="1"/>
    </row>
    <row r="733" spans="54:56" ht="15">
      <c r="BB733" s="1"/>
      <c r="BC733" t="s">
        <v>1837</v>
      </c>
      <c r="BD733" s="1"/>
    </row>
    <row r="734" spans="54:56" ht="15">
      <c r="BB734" s="1"/>
      <c r="BC734" t="s">
        <v>1838</v>
      </c>
      <c r="BD734" s="1"/>
    </row>
    <row r="735" spans="54:56" ht="15">
      <c r="BB735" s="1"/>
      <c r="BC735" t="s">
        <v>1839</v>
      </c>
      <c r="BD735" s="1"/>
    </row>
    <row r="736" spans="54:56" ht="15">
      <c r="BB736" s="1"/>
      <c r="BC736" t="s">
        <v>1840</v>
      </c>
      <c r="BD736" s="1"/>
    </row>
    <row r="737" spans="54:56" ht="15">
      <c r="BB737" s="1"/>
      <c r="BC737" t="s">
        <v>1841</v>
      </c>
      <c r="BD737" s="1"/>
    </row>
    <row r="738" spans="54:56" ht="15">
      <c r="BB738" s="1"/>
      <c r="BC738" t="s">
        <v>1842</v>
      </c>
      <c r="BD738" s="1"/>
    </row>
    <row r="739" spans="54:56" ht="15">
      <c r="BB739" s="1"/>
      <c r="BD739" s="1"/>
    </row>
  </sheetData>
  <sheetProtection/>
  <dataValidations count="5">
    <dataValidation type="list" allowBlank="1" showInputMessage="1" showErrorMessage="1" sqref="R8:R69 S18:S69">
      <formula1>$BD$1:$BD$7</formula1>
    </dataValidation>
    <dataValidation type="list" allowBlank="1" showInputMessage="1" showErrorMessage="1" sqref="J12:J15 J17:J69">
      <formula1>$BC$1:$BC$738</formula1>
    </dataValidation>
    <dataValidation type="list" allowBlank="1" showInputMessage="1" showErrorMessage="1" sqref="E8:E69">
      <formula1>$BA$1:$BA$7</formula1>
    </dataValidation>
    <dataValidation type="list" allowBlank="1" showInputMessage="1" showErrorMessage="1" sqref="G8:G69">
      <formula1>$BB$1:$BB$7</formula1>
    </dataValidation>
    <dataValidation type="list" allowBlank="1" showInputMessage="1" showErrorMessage="1" sqref="J8:J11 J16">
      <formula1>$BC$1:$BC$765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colBreaks count="1" manualBreakCount="1">
    <brk id="13" max="15" man="1"/>
  </colBreaks>
  <ignoredErrors>
    <ignoredError sqref="S13:S14 S16" twoDigitTextYear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O803"/>
  <sheetViews>
    <sheetView zoomScalePageLayoutView="0" workbookViewId="0" topLeftCell="A1">
      <selection activeCell="A1" sqref="A1"/>
    </sheetView>
  </sheetViews>
  <sheetFormatPr defaultColWidth="9.140625" defaultRowHeight="15" outlineLevelCol="1"/>
  <cols>
    <col min="2" max="2" width="15.421875" style="25" customWidth="1"/>
    <col min="3" max="3" width="13.28125" style="0" customWidth="1"/>
    <col min="4" max="4" width="12.57421875" style="0" customWidth="1"/>
    <col min="5" max="5" width="12.140625" style="50" bestFit="1" customWidth="1"/>
    <col min="6" max="6" width="12.421875" style="4" bestFit="1" customWidth="1"/>
    <col min="7" max="7" width="11.421875" style="4" bestFit="1" customWidth="1"/>
    <col min="8" max="8" width="13.57421875" style="5" customWidth="1"/>
    <col min="9" max="9" width="15.421875" style="5" bestFit="1" customWidth="1"/>
    <col min="10" max="10" width="29.8515625" style="4" customWidth="1"/>
    <col min="11" max="11" width="12.28125" style="4" customWidth="1"/>
    <col min="12" max="12" width="11.7109375" style="4" customWidth="1"/>
    <col min="13" max="13" width="13.57421875" style="4" customWidth="1"/>
    <col min="14" max="14" width="15.140625" style="4" customWidth="1"/>
    <col min="15" max="15" width="9.140625" style="33" customWidth="1"/>
    <col min="16" max="16" width="11.57421875" style="55" customWidth="1"/>
    <col min="17" max="17" width="11.28125" style="0" bestFit="1" customWidth="1"/>
    <col min="18" max="18" width="10.7109375" style="0" bestFit="1" customWidth="1"/>
    <col min="19" max="19" width="11.421875" style="14" customWidth="1"/>
    <col min="20" max="20" width="9.140625" style="14" customWidth="1"/>
    <col min="21" max="21" width="21.7109375" style="14" customWidth="1"/>
    <col min="22" max="22" width="12.28125" style="0" bestFit="1" customWidth="1"/>
    <col min="53" max="53" width="11.00390625" style="0" customWidth="1" outlineLevel="1"/>
    <col min="54" max="54" width="11.421875" style="0" customWidth="1" outlineLevel="1"/>
    <col min="55" max="55" width="69.7109375" style="0" customWidth="1" outlineLevel="1"/>
    <col min="56" max="56" width="10.7109375" style="0" customWidth="1" outlineLevel="1"/>
    <col min="145" max="145" width="9.28125" style="0" customWidth="1"/>
  </cols>
  <sheetData>
    <row r="1" spans="2:55" s="1" customFormat="1" ht="15">
      <c r="B1" s="24"/>
      <c r="E1" s="48"/>
      <c r="F1" s="23"/>
      <c r="G1" s="23"/>
      <c r="H1" s="34"/>
      <c r="I1" s="34"/>
      <c r="J1" s="23"/>
      <c r="K1" s="23"/>
      <c r="L1" s="23"/>
      <c r="M1" s="23"/>
      <c r="N1" s="24"/>
      <c r="S1" s="28"/>
      <c r="T1" s="28"/>
      <c r="U1" s="28"/>
      <c r="BC1"/>
    </row>
    <row r="2" spans="2:56" s="1" customFormat="1" ht="15.75">
      <c r="B2" s="24"/>
      <c r="D2" s="15" t="s">
        <v>1515</v>
      </c>
      <c r="E2" s="48"/>
      <c r="F2" s="23"/>
      <c r="G2" s="23"/>
      <c r="H2" s="34"/>
      <c r="I2" s="34"/>
      <c r="J2" s="23"/>
      <c r="K2" s="23"/>
      <c r="L2" s="23"/>
      <c r="M2" s="23"/>
      <c r="N2" s="24"/>
      <c r="P2" s="15"/>
      <c r="S2" s="28"/>
      <c r="T2" s="28"/>
      <c r="U2" s="28"/>
      <c r="BA2" t="s">
        <v>1875</v>
      </c>
      <c r="BB2" t="s">
        <v>1876</v>
      </c>
      <c r="BC2" t="s">
        <v>1877</v>
      </c>
      <c r="BD2" t="s">
        <v>1878</v>
      </c>
    </row>
    <row r="3" spans="2:56" s="1" customFormat="1" ht="15.75">
      <c r="B3" s="24"/>
      <c r="D3" s="15" t="s">
        <v>8</v>
      </c>
      <c r="E3" s="48"/>
      <c r="F3" s="23"/>
      <c r="G3" s="23"/>
      <c r="H3" s="34"/>
      <c r="I3" s="34"/>
      <c r="J3" s="23"/>
      <c r="K3" s="23"/>
      <c r="L3" s="23"/>
      <c r="M3" s="23"/>
      <c r="N3" s="24"/>
      <c r="P3" s="15"/>
      <c r="S3" s="28"/>
      <c r="T3" s="28"/>
      <c r="U3" s="28"/>
      <c r="BA3" t="s">
        <v>1879</v>
      </c>
      <c r="BB3" t="s">
        <v>1880</v>
      </c>
      <c r="BC3" t="s">
        <v>1882</v>
      </c>
      <c r="BD3" t="s">
        <v>1883</v>
      </c>
    </row>
    <row r="4" spans="2:56" s="1" customFormat="1" ht="15.75">
      <c r="B4" s="24"/>
      <c r="D4" s="15" t="s">
        <v>34</v>
      </c>
      <c r="E4" s="48"/>
      <c r="F4" s="23"/>
      <c r="G4" s="23"/>
      <c r="H4" s="34"/>
      <c r="I4" s="34"/>
      <c r="J4" s="23"/>
      <c r="K4" s="23"/>
      <c r="L4" s="23"/>
      <c r="M4" s="23"/>
      <c r="N4" s="24"/>
      <c r="P4" s="15"/>
      <c r="S4" s="28"/>
      <c r="T4" s="28"/>
      <c r="U4" s="28"/>
      <c r="BA4" t="s">
        <v>1884</v>
      </c>
      <c r="BB4" t="s">
        <v>1885</v>
      </c>
      <c r="BC4" t="s">
        <v>1886</v>
      </c>
      <c r="BD4" t="s">
        <v>1887</v>
      </c>
    </row>
    <row r="5" spans="2:56" s="1" customFormat="1" ht="15">
      <c r="B5" s="24"/>
      <c r="E5" s="48"/>
      <c r="F5" s="23"/>
      <c r="G5" s="23"/>
      <c r="H5" s="34"/>
      <c r="I5" s="34"/>
      <c r="J5" s="23"/>
      <c r="K5" s="23"/>
      <c r="L5" s="23"/>
      <c r="M5" s="23"/>
      <c r="N5" s="24"/>
      <c r="S5" s="28"/>
      <c r="T5" s="28"/>
      <c r="U5" s="28"/>
      <c r="BA5" t="s">
        <v>1888</v>
      </c>
      <c r="BB5" t="s">
        <v>1889</v>
      </c>
      <c r="BC5" t="s">
        <v>1890</v>
      </c>
      <c r="BD5" t="s">
        <v>1891</v>
      </c>
    </row>
    <row r="6" spans="2:56" s="1" customFormat="1" ht="15">
      <c r="B6" s="24"/>
      <c r="E6" s="48"/>
      <c r="F6" s="23"/>
      <c r="G6" s="23"/>
      <c r="H6" s="34"/>
      <c r="I6" s="34"/>
      <c r="J6" s="23"/>
      <c r="K6" s="23"/>
      <c r="L6" s="23"/>
      <c r="M6" s="23"/>
      <c r="N6" s="24"/>
      <c r="S6" s="28"/>
      <c r="T6" s="28"/>
      <c r="U6" s="28"/>
      <c r="BA6" t="s">
        <v>1892</v>
      </c>
      <c r="BB6" t="s">
        <v>1893</v>
      </c>
      <c r="BC6" t="s">
        <v>1894</v>
      </c>
      <c r="BD6" t="s">
        <v>1895</v>
      </c>
    </row>
    <row r="7" spans="1:145" s="3" customFormat="1" ht="15">
      <c r="A7" s="7" t="s">
        <v>1854</v>
      </c>
      <c r="B7" s="81" t="s">
        <v>1855</v>
      </c>
      <c r="C7" s="7" t="s">
        <v>1856</v>
      </c>
      <c r="D7" s="7" t="s">
        <v>1857</v>
      </c>
      <c r="E7" s="7" t="s">
        <v>1858</v>
      </c>
      <c r="F7" s="7" t="s">
        <v>1859</v>
      </c>
      <c r="G7" s="7" t="s">
        <v>1860</v>
      </c>
      <c r="H7" s="7" t="s">
        <v>1861</v>
      </c>
      <c r="I7" s="7" t="s">
        <v>1862</v>
      </c>
      <c r="J7" s="7" t="s">
        <v>1863</v>
      </c>
      <c r="K7" s="7" t="s">
        <v>1864</v>
      </c>
      <c r="L7" s="7" t="s">
        <v>1865</v>
      </c>
      <c r="M7" s="81" t="s">
        <v>1866</v>
      </c>
      <c r="N7" s="7" t="s">
        <v>1867</v>
      </c>
      <c r="O7" s="81" t="s">
        <v>1868</v>
      </c>
      <c r="P7" s="80" t="s">
        <v>1869</v>
      </c>
      <c r="Q7" s="7" t="s">
        <v>1870</v>
      </c>
      <c r="R7" s="7" t="s">
        <v>1871</v>
      </c>
      <c r="S7" s="7" t="s">
        <v>1843</v>
      </c>
      <c r="T7" s="7" t="s">
        <v>1872</v>
      </c>
      <c r="U7" s="7" t="s">
        <v>1873</v>
      </c>
      <c r="V7" s="7" t="s">
        <v>1874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1896</v>
      </c>
      <c r="BB7" t="s">
        <v>1897</v>
      </c>
      <c r="BC7" t="s">
        <v>1898</v>
      </c>
      <c r="BD7" t="s">
        <v>1899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4" ht="15">
      <c r="A8" s="6">
        <v>1</v>
      </c>
      <c r="B8" s="71">
        <v>53963105842</v>
      </c>
      <c r="C8" s="11" t="s">
        <v>1402</v>
      </c>
      <c r="D8" s="11" t="s">
        <v>1520</v>
      </c>
      <c r="E8" s="6" t="s">
        <v>1896</v>
      </c>
      <c r="F8" s="6">
        <v>95</v>
      </c>
      <c r="G8" s="6" t="s">
        <v>1904</v>
      </c>
      <c r="H8" s="9" t="s">
        <v>1518</v>
      </c>
      <c r="I8" s="9" t="s">
        <v>1519</v>
      </c>
      <c r="J8" s="6" t="s">
        <v>1177</v>
      </c>
      <c r="K8" s="6" t="s">
        <v>1521</v>
      </c>
      <c r="L8" s="6">
        <v>5</v>
      </c>
      <c r="M8" s="12" t="s">
        <v>1847</v>
      </c>
      <c r="N8" s="6">
        <v>1</v>
      </c>
      <c r="O8" s="18">
        <f>20+42+20</f>
        <v>82</v>
      </c>
      <c r="P8" s="62"/>
      <c r="Q8" s="6"/>
      <c r="R8" s="6"/>
      <c r="S8" s="63" t="s">
        <v>917</v>
      </c>
      <c r="T8" s="6"/>
      <c r="U8" s="13" t="s">
        <v>1919</v>
      </c>
      <c r="V8" s="6"/>
      <c r="W8" s="14"/>
      <c r="AZ8" s="1"/>
      <c r="BA8" t="s">
        <v>635</v>
      </c>
      <c r="BB8" s="1"/>
    </row>
    <row r="9" spans="1:54" ht="15">
      <c r="A9" s="6">
        <v>2</v>
      </c>
      <c r="B9" s="71">
        <v>10126233994</v>
      </c>
      <c r="C9" s="11" t="s">
        <v>1461</v>
      </c>
      <c r="D9" s="11" t="s">
        <v>1523</v>
      </c>
      <c r="E9" s="6" t="s">
        <v>1896</v>
      </c>
      <c r="F9" s="6">
        <v>95</v>
      </c>
      <c r="G9" s="6" t="s">
        <v>1893</v>
      </c>
      <c r="H9" s="9" t="s">
        <v>1518</v>
      </c>
      <c r="I9" s="9" t="s">
        <v>1519</v>
      </c>
      <c r="J9" s="6" t="s">
        <v>1823</v>
      </c>
      <c r="K9" s="6" t="s">
        <v>1242</v>
      </c>
      <c r="L9" s="6">
        <v>5</v>
      </c>
      <c r="M9" s="12" t="s">
        <v>1847</v>
      </c>
      <c r="N9" s="6">
        <v>2</v>
      </c>
      <c r="O9" s="18">
        <f>19+45+18</f>
        <v>82</v>
      </c>
      <c r="P9" s="62"/>
      <c r="Q9" s="6"/>
      <c r="R9" s="6"/>
      <c r="S9" s="63" t="s">
        <v>3</v>
      </c>
      <c r="T9" s="6"/>
      <c r="U9" s="13" t="s">
        <v>1922</v>
      </c>
      <c r="V9" s="6"/>
      <c r="W9" s="14"/>
      <c r="AZ9" s="1"/>
      <c r="BA9" t="s">
        <v>636</v>
      </c>
      <c r="BB9" s="1"/>
    </row>
    <row r="10" spans="1:54" ht="15">
      <c r="A10" s="6">
        <v>3</v>
      </c>
      <c r="B10" s="71">
        <v>27239273461</v>
      </c>
      <c r="C10" s="11" t="s">
        <v>1516</v>
      </c>
      <c r="D10" s="11" t="s">
        <v>1517</v>
      </c>
      <c r="E10" s="6" t="s">
        <v>1896</v>
      </c>
      <c r="F10" s="6">
        <v>95</v>
      </c>
      <c r="G10" s="6" t="s">
        <v>1893</v>
      </c>
      <c r="H10" s="9" t="s">
        <v>1518</v>
      </c>
      <c r="I10" s="9" t="s">
        <v>1519</v>
      </c>
      <c r="J10" s="6" t="s">
        <v>1823</v>
      </c>
      <c r="K10" s="6" t="s">
        <v>1242</v>
      </c>
      <c r="L10" s="6">
        <v>5</v>
      </c>
      <c r="M10" s="12" t="s">
        <v>1847</v>
      </c>
      <c r="N10" s="6">
        <v>3</v>
      </c>
      <c r="O10" s="18">
        <f>24+31+19</f>
        <v>74</v>
      </c>
      <c r="P10" s="62"/>
      <c r="Q10" s="6"/>
      <c r="R10" s="6"/>
      <c r="S10" s="63" t="s">
        <v>5</v>
      </c>
      <c r="T10" s="6"/>
      <c r="U10" s="13" t="s">
        <v>1920</v>
      </c>
      <c r="V10" s="6"/>
      <c r="W10" s="14"/>
      <c r="AZ10" s="1"/>
      <c r="BA10" t="s">
        <v>637</v>
      </c>
      <c r="BB10" s="1"/>
    </row>
    <row r="11" spans="1:54" ht="15">
      <c r="A11" s="6">
        <v>4</v>
      </c>
      <c r="B11" s="71">
        <v>21567767306</v>
      </c>
      <c r="C11" s="11" t="s">
        <v>1231</v>
      </c>
      <c r="D11" s="11" t="s">
        <v>1522</v>
      </c>
      <c r="E11" s="6" t="s">
        <v>1896</v>
      </c>
      <c r="F11" s="6">
        <v>95</v>
      </c>
      <c r="G11" s="6" t="s">
        <v>1893</v>
      </c>
      <c r="H11" s="9" t="s">
        <v>1518</v>
      </c>
      <c r="I11" s="9" t="s">
        <v>1519</v>
      </c>
      <c r="J11" s="6" t="s">
        <v>1823</v>
      </c>
      <c r="K11" s="6" t="s">
        <v>1242</v>
      </c>
      <c r="L11" s="6">
        <v>5</v>
      </c>
      <c r="M11" s="12" t="s">
        <v>1847</v>
      </c>
      <c r="N11" s="6">
        <v>4</v>
      </c>
      <c r="O11" s="18">
        <f>21+36+15</f>
        <v>72</v>
      </c>
      <c r="P11" s="62"/>
      <c r="Q11" s="6"/>
      <c r="R11" s="6"/>
      <c r="S11" s="63" t="s">
        <v>4</v>
      </c>
      <c r="T11" s="6"/>
      <c r="U11" s="13" t="s">
        <v>1921</v>
      </c>
      <c r="V11" s="6"/>
      <c r="W11" s="14"/>
      <c r="AZ11" s="1"/>
      <c r="BA11" t="s">
        <v>638</v>
      </c>
      <c r="BB11" s="1"/>
    </row>
    <row r="12" spans="1:54" ht="15">
      <c r="A12" s="6">
        <v>5</v>
      </c>
      <c r="B12" s="71">
        <v>62563810228</v>
      </c>
      <c r="C12" s="11" t="s">
        <v>1439</v>
      </c>
      <c r="D12" s="11" t="s">
        <v>1440</v>
      </c>
      <c r="E12" s="6" t="s">
        <v>1896</v>
      </c>
      <c r="F12" s="6">
        <v>95</v>
      </c>
      <c r="G12" s="6" t="s">
        <v>1901</v>
      </c>
      <c r="H12" s="9" t="s">
        <v>1428</v>
      </c>
      <c r="I12" s="9" t="s">
        <v>1271</v>
      </c>
      <c r="J12" s="6" t="s">
        <v>292</v>
      </c>
      <c r="K12" s="6" t="s">
        <v>1242</v>
      </c>
      <c r="L12" s="6">
        <v>5</v>
      </c>
      <c r="M12" s="12" t="s">
        <v>1847</v>
      </c>
      <c r="N12" s="6">
        <v>5</v>
      </c>
      <c r="O12" s="18">
        <f>11+38+18</f>
        <v>67</v>
      </c>
      <c r="P12" s="62"/>
      <c r="Q12" s="6"/>
      <c r="R12" s="6"/>
      <c r="S12" s="63" t="s">
        <v>6</v>
      </c>
      <c r="T12" s="6"/>
      <c r="U12" s="13" t="s">
        <v>1918</v>
      </c>
      <c r="V12" s="6"/>
      <c r="W12" s="14"/>
      <c r="AZ12" s="1"/>
      <c r="BA12" t="s">
        <v>639</v>
      </c>
      <c r="BB12" s="1"/>
    </row>
    <row r="13" spans="1:54" ht="15">
      <c r="A13" s="6">
        <v>6</v>
      </c>
      <c r="B13" s="71" t="s">
        <v>731</v>
      </c>
      <c r="C13" s="11" t="s">
        <v>1851</v>
      </c>
      <c r="D13" s="11" t="s">
        <v>1266</v>
      </c>
      <c r="E13" s="6" t="s">
        <v>1896</v>
      </c>
      <c r="F13" s="6">
        <v>95</v>
      </c>
      <c r="G13" s="6" t="s">
        <v>1893</v>
      </c>
      <c r="H13" s="9" t="s">
        <v>1428</v>
      </c>
      <c r="I13" s="9" t="s">
        <v>1271</v>
      </c>
      <c r="J13" s="6" t="s">
        <v>292</v>
      </c>
      <c r="K13" s="6" t="s">
        <v>1242</v>
      </c>
      <c r="L13" s="6">
        <v>5</v>
      </c>
      <c r="M13" s="12" t="s">
        <v>1847</v>
      </c>
      <c r="N13" s="6">
        <v>6</v>
      </c>
      <c r="O13" s="18">
        <f>18+23+15</f>
        <v>56</v>
      </c>
      <c r="P13" s="62"/>
      <c r="Q13" s="6"/>
      <c r="R13" s="6"/>
      <c r="S13" s="63" t="s">
        <v>7</v>
      </c>
      <c r="T13" s="6"/>
      <c r="U13" s="13" t="s">
        <v>1917</v>
      </c>
      <c r="V13" s="6"/>
      <c r="W13" s="14"/>
      <c r="AZ13" s="1"/>
      <c r="BA13" t="s">
        <v>640</v>
      </c>
      <c r="BB13" s="1"/>
    </row>
    <row r="14" spans="23:56" ht="15">
      <c r="W14" s="14"/>
      <c r="BB14" s="1"/>
      <c r="BC14" t="s">
        <v>680</v>
      </c>
      <c r="BD14" s="1"/>
    </row>
    <row r="15" spans="23:56" ht="15">
      <c r="W15" s="14"/>
      <c r="BB15" s="1"/>
      <c r="BC15" t="s">
        <v>681</v>
      </c>
      <c r="BD15" s="1"/>
    </row>
    <row r="16" spans="23:56" ht="15">
      <c r="W16" s="14"/>
      <c r="BB16" s="1"/>
      <c r="BC16" t="s">
        <v>682</v>
      </c>
      <c r="BD16" s="1"/>
    </row>
    <row r="17" spans="23:56" ht="15">
      <c r="W17" s="14"/>
      <c r="BB17" s="1"/>
      <c r="BC17" t="s">
        <v>683</v>
      </c>
      <c r="BD17" s="1"/>
    </row>
    <row r="18" spans="23:56" ht="15">
      <c r="W18" s="14"/>
      <c r="BB18" s="1"/>
      <c r="BC18" t="s">
        <v>684</v>
      </c>
      <c r="BD18" s="1"/>
    </row>
    <row r="19" spans="23:56" ht="15">
      <c r="W19" s="14"/>
      <c r="BB19" s="1"/>
      <c r="BC19" t="s">
        <v>685</v>
      </c>
      <c r="BD19" s="1"/>
    </row>
    <row r="20" spans="23:56" ht="15">
      <c r="W20" s="14"/>
      <c r="BB20" s="1"/>
      <c r="BC20" t="s">
        <v>686</v>
      </c>
      <c r="BD20" s="1"/>
    </row>
    <row r="21" spans="23:56" ht="15">
      <c r="W21" s="14"/>
      <c r="BB21" s="1"/>
      <c r="BC21" t="s">
        <v>688</v>
      </c>
      <c r="BD21" s="1"/>
    </row>
    <row r="22" spans="23:56" ht="15">
      <c r="W22" s="14"/>
      <c r="BB22" s="1"/>
      <c r="BC22" t="s">
        <v>689</v>
      </c>
      <c r="BD22" s="1"/>
    </row>
    <row r="23" spans="23:56" ht="15">
      <c r="W23" s="14"/>
      <c r="BB23" s="1"/>
      <c r="BC23" t="s">
        <v>690</v>
      </c>
      <c r="BD23" s="1"/>
    </row>
    <row r="24" spans="23:56" ht="15">
      <c r="W24" s="14"/>
      <c r="BB24" s="1"/>
      <c r="BC24" t="s">
        <v>740</v>
      </c>
      <c r="BD24" s="1"/>
    </row>
    <row r="25" spans="23:56" ht="15">
      <c r="W25" s="14"/>
      <c r="BB25" s="1"/>
      <c r="BC25" t="s">
        <v>741</v>
      </c>
      <c r="BD25" s="1"/>
    </row>
    <row r="26" spans="23:56" ht="15">
      <c r="W26" s="14"/>
      <c r="BB26" s="1"/>
      <c r="BC26" t="s">
        <v>742</v>
      </c>
      <c r="BD26" s="1"/>
    </row>
    <row r="27" spans="23:56" ht="15">
      <c r="W27" s="14"/>
      <c r="BB27" s="1"/>
      <c r="BC27" t="s">
        <v>743</v>
      </c>
      <c r="BD27" s="1"/>
    </row>
    <row r="28" spans="23:56" ht="15">
      <c r="W28" s="14"/>
      <c r="BB28" s="1"/>
      <c r="BC28" t="s">
        <v>744</v>
      </c>
      <c r="BD28" s="1"/>
    </row>
    <row r="29" spans="23:56" ht="15">
      <c r="W29" s="14"/>
      <c r="BB29" s="1"/>
      <c r="BC29" t="s">
        <v>745</v>
      </c>
      <c r="BD29" s="1"/>
    </row>
    <row r="30" spans="23:56" ht="15">
      <c r="W30" s="14"/>
      <c r="BB30" s="1"/>
      <c r="BC30" t="s">
        <v>746</v>
      </c>
      <c r="BD30" s="1"/>
    </row>
    <row r="31" spans="23:56" ht="15">
      <c r="W31" s="14"/>
      <c r="BB31" s="1"/>
      <c r="BC31" t="s">
        <v>747</v>
      </c>
      <c r="BD31" s="1"/>
    </row>
    <row r="32" spans="23:56" ht="15">
      <c r="W32" s="14"/>
      <c r="BB32" s="1"/>
      <c r="BC32" t="s">
        <v>748</v>
      </c>
      <c r="BD32" s="1"/>
    </row>
    <row r="33" spans="23:56" ht="15">
      <c r="W33" s="14"/>
      <c r="BB33" s="1"/>
      <c r="BC33" t="s">
        <v>749</v>
      </c>
      <c r="BD33" s="1"/>
    </row>
    <row r="34" spans="54:56" ht="15">
      <c r="BB34" s="1"/>
      <c r="BC34" t="s">
        <v>750</v>
      </c>
      <c r="BD34" s="1"/>
    </row>
    <row r="35" spans="54:56" ht="15">
      <c r="BB35" s="1"/>
      <c r="BC35" t="s">
        <v>751</v>
      </c>
      <c r="BD35" s="1"/>
    </row>
    <row r="36" spans="54:56" ht="15">
      <c r="BB36" s="1"/>
      <c r="BC36" t="s">
        <v>752</v>
      </c>
      <c r="BD36" s="1"/>
    </row>
    <row r="37" spans="54:56" ht="15">
      <c r="BB37" s="1"/>
      <c r="BC37" t="s">
        <v>753</v>
      </c>
      <c r="BD37" s="1"/>
    </row>
    <row r="38" spans="54:56" ht="15">
      <c r="BB38" s="1"/>
      <c r="BC38" t="s">
        <v>754</v>
      </c>
      <c r="BD38" s="1"/>
    </row>
    <row r="39" spans="54:56" ht="15">
      <c r="BB39" s="1"/>
      <c r="BC39" t="s">
        <v>755</v>
      </c>
      <c r="BD39" s="1"/>
    </row>
    <row r="40" spans="54:56" ht="15">
      <c r="BB40" s="1"/>
      <c r="BC40" t="s">
        <v>756</v>
      </c>
      <c r="BD40" s="1"/>
    </row>
    <row r="41" spans="54:56" ht="15">
      <c r="BB41" s="1"/>
      <c r="BC41" t="s">
        <v>757</v>
      </c>
      <c r="BD41" s="1"/>
    </row>
    <row r="42" spans="54:56" ht="15">
      <c r="BB42" s="1"/>
      <c r="BC42" t="s">
        <v>758</v>
      </c>
      <c r="BD42" s="1"/>
    </row>
    <row r="43" spans="54:56" ht="15">
      <c r="BB43" s="1"/>
      <c r="BC43" t="s">
        <v>759</v>
      </c>
      <c r="BD43" s="1"/>
    </row>
    <row r="44" spans="54:56" ht="15">
      <c r="BB44" s="1"/>
      <c r="BC44" t="s">
        <v>760</v>
      </c>
      <c r="BD44" s="1"/>
    </row>
    <row r="45" spans="54:56" ht="15">
      <c r="BB45" s="1"/>
      <c r="BC45" t="s">
        <v>761</v>
      </c>
      <c r="BD45" s="1"/>
    </row>
    <row r="46" spans="54:56" ht="15">
      <c r="BB46" s="1"/>
      <c r="BC46" t="s">
        <v>762</v>
      </c>
      <c r="BD46" s="1"/>
    </row>
    <row r="47" spans="54:56" ht="15">
      <c r="BB47" s="1"/>
      <c r="BC47" t="s">
        <v>763</v>
      </c>
      <c r="BD47" s="1"/>
    </row>
    <row r="48" spans="54:56" ht="15">
      <c r="BB48" s="1"/>
      <c r="BC48" t="s">
        <v>764</v>
      </c>
      <c r="BD48" s="1"/>
    </row>
    <row r="49" spans="54:56" ht="15">
      <c r="BB49" s="1"/>
      <c r="BC49" t="s">
        <v>765</v>
      </c>
      <c r="BD49" s="1"/>
    </row>
    <row r="50" spans="54:56" ht="15">
      <c r="BB50" s="1"/>
      <c r="BC50" t="s">
        <v>766</v>
      </c>
      <c r="BD50" s="1"/>
    </row>
    <row r="51" spans="54:56" ht="15">
      <c r="BB51" s="1"/>
      <c r="BC51" t="s">
        <v>767</v>
      </c>
      <c r="BD51" s="1"/>
    </row>
    <row r="52" spans="54:56" ht="15">
      <c r="BB52" s="1"/>
      <c r="BC52" t="s">
        <v>768</v>
      </c>
      <c r="BD52" s="1"/>
    </row>
    <row r="53" spans="54:56" ht="15">
      <c r="BB53" s="1"/>
      <c r="BC53" t="s">
        <v>769</v>
      </c>
      <c r="BD53" s="1"/>
    </row>
    <row r="54" spans="54:56" ht="15">
      <c r="BB54" s="1"/>
      <c r="BC54" t="s">
        <v>770</v>
      </c>
      <c r="BD54" s="1"/>
    </row>
    <row r="55" spans="54:56" ht="15">
      <c r="BB55" s="1"/>
      <c r="BC55" t="s">
        <v>771</v>
      </c>
      <c r="BD55" s="1"/>
    </row>
    <row r="56" spans="54:56" ht="15">
      <c r="BB56" s="1"/>
      <c r="BC56" t="s">
        <v>772</v>
      </c>
      <c r="BD56" s="1"/>
    </row>
    <row r="57" spans="54:56" ht="15">
      <c r="BB57" s="1"/>
      <c r="BC57" t="s">
        <v>773</v>
      </c>
      <c r="BD57" s="1"/>
    </row>
    <row r="58" spans="54:56" ht="15">
      <c r="BB58" s="1"/>
      <c r="BC58" t="s">
        <v>774</v>
      </c>
      <c r="BD58" s="1"/>
    </row>
    <row r="59" spans="54:56" ht="15">
      <c r="BB59" s="1"/>
      <c r="BC59" t="s">
        <v>775</v>
      </c>
      <c r="BD59" s="1"/>
    </row>
    <row r="60" spans="54:56" ht="15">
      <c r="BB60" s="1"/>
      <c r="BC60" t="s">
        <v>776</v>
      </c>
      <c r="BD60" s="1"/>
    </row>
    <row r="61" spans="54:56" ht="15">
      <c r="BB61" s="1"/>
      <c r="BC61" t="s">
        <v>777</v>
      </c>
      <c r="BD61" s="1"/>
    </row>
    <row r="62" spans="54:56" ht="15">
      <c r="BB62" s="1"/>
      <c r="BC62" t="s">
        <v>778</v>
      </c>
      <c r="BD62" s="1"/>
    </row>
    <row r="63" spans="54:56" ht="15">
      <c r="BB63" s="1"/>
      <c r="BC63" t="s">
        <v>779</v>
      </c>
      <c r="BD63" s="1"/>
    </row>
    <row r="64" spans="54:56" ht="15">
      <c r="BB64" s="1"/>
      <c r="BC64" t="s">
        <v>780</v>
      </c>
      <c r="BD64" s="1"/>
    </row>
    <row r="65" spans="54:56" ht="15">
      <c r="BB65" s="1"/>
      <c r="BC65" t="s">
        <v>781</v>
      </c>
      <c r="BD65" s="1"/>
    </row>
    <row r="66" spans="54:56" ht="15">
      <c r="BB66" s="1"/>
      <c r="BC66" t="s">
        <v>782</v>
      </c>
      <c r="BD66" s="1"/>
    </row>
    <row r="67" spans="54:56" ht="15">
      <c r="BB67" s="1"/>
      <c r="BC67" t="s">
        <v>783</v>
      </c>
      <c r="BD67" s="1"/>
    </row>
    <row r="68" spans="54:56" ht="15">
      <c r="BB68" s="1"/>
      <c r="BC68" t="s">
        <v>784</v>
      </c>
      <c r="BD68" s="1"/>
    </row>
    <row r="69" spans="54:56" ht="15">
      <c r="BB69" s="1"/>
      <c r="BC69" t="s">
        <v>785</v>
      </c>
      <c r="BD69" s="1"/>
    </row>
    <row r="70" spans="54:56" ht="15">
      <c r="BB70" s="1"/>
      <c r="BC70" t="s">
        <v>786</v>
      </c>
      <c r="BD70" s="1"/>
    </row>
    <row r="71" spans="54:56" ht="15">
      <c r="BB71" s="1"/>
      <c r="BC71" t="s">
        <v>787</v>
      </c>
      <c r="BD71" s="1"/>
    </row>
    <row r="72" spans="54:56" ht="15">
      <c r="BB72" s="1"/>
      <c r="BC72" t="s">
        <v>788</v>
      </c>
      <c r="BD72" s="1"/>
    </row>
    <row r="73" spans="54:56" ht="15">
      <c r="BB73" s="1"/>
      <c r="BC73" t="s">
        <v>789</v>
      </c>
      <c r="BD73" s="1"/>
    </row>
    <row r="74" spans="54:56" ht="15">
      <c r="BB74" s="1"/>
      <c r="BC74" t="s">
        <v>790</v>
      </c>
      <c r="BD74" s="1"/>
    </row>
    <row r="75" spans="54:56" ht="15">
      <c r="BB75" s="1"/>
      <c r="BC75" t="s">
        <v>791</v>
      </c>
      <c r="BD75" s="1"/>
    </row>
    <row r="76" spans="54:56" ht="15">
      <c r="BB76" s="1"/>
      <c r="BC76" t="s">
        <v>792</v>
      </c>
      <c r="BD76" s="1"/>
    </row>
    <row r="77" spans="54:56" ht="15">
      <c r="BB77" s="1"/>
      <c r="BC77" t="s">
        <v>793</v>
      </c>
      <c r="BD77" s="1"/>
    </row>
    <row r="78" spans="54:56" ht="15">
      <c r="BB78" s="1"/>
      <c r="BC78" t="s">
        <v>794</v>
      </c>
      <c r="BD78" s="1"/>
    </row>
    <row r="79" spans="54:56" ht="15">
      <c r="BB79" s="1"/>
      <c r="BC79" t="s">
        <v>795</v>
      </c>
      <c r="BD79" s="1"/>
    </row>
    <row r="80" spans="54:56" ht="15">
      <c r="BB80" s="1"/>
      <c r="BC80" t="s">
        <v>796</v>
      </c>
      <c r="BD80" s="1"/>
    </row>
    <row r="81" spans="54:56" ht="15">
      <c r="BB81" s="1"/>
      <c r="BC81" t="s">
        <v>797</v>
      </c>
      <c r="BD81" s="1"/>
    </row>
    <row r="82" spans="54:56" ht="15">
      <c r="BB82" s="1"/>
      <c r="BC82" t="s">
        <v>798</v>
      </c>
      <c r="BD82" s="1"/>
    </row>
    <row r="83" spans="54:56" ht="15">
      <c r="BB83" s="1"/>
      <c r="BC83" t="s">
        <v>799</v>
      </c>
      <c r="BD83" s="1"/>
    </row>
    <row r="84" spans="54:56" ht="15">
      <c r="BB84" s="1"/>
      <c r="BC84" t="s">
        <v>800</v>
      </c>
      <c r="BD84" s="1"/>
    </row>
    <row r="85" spans="54:56" ht="15">
      <c r="BB85" s="1"/>
      <c r="BC85" t="s">
        <v>801</v>
      </c>
      <c r="BD85" s="1"/>
    </row>
    <row r="86" spans="54:56" ht="15">
      <c r="BB86" s="1"/>
      <c r="BC86" t="s">
        <v>802</v>
      </c>
      <c r="BD86" s="1"/>
    </row>
    <row r="87" spans="54:56" ht="15">
      <c r="BB87" s="1"/>
      <c r="BC87" t="s">
        <v>803</v>
      </c>
      <c r="BD87" s="1"/>
    </row>
    <row r="88" spans="54:56" ht="15">
      <c r="BB88" s="1"/>
      <c r="BC88" t="s">
        <v>804</v>
      </c>
      <c r="BD88" s="1"/>
    </row>
    <row r="89" spans="54:56" ht="15">
      <c r="BB89" s="1"/>
      <c r="BC89" t="s">
        <v>805</v>
      </c>
      <c r="BD89" s="1"/>
    </row>
    <row r="90" spans="54:56" ht="15">
      <c r="BB90" s="1"/>
      <c r="BC90" t="s">
        <v>806</v>
      </c>
      <c r="BD90" s="1"/>
    </row>
    <row r="91" spans="54:56" ht="15">
      <c r="BB91" s="1"/>
      <c r="BC91" t="s">
        <v>807</v>
      </c>
      <c r="BD91" s="1"/>
    </row>
    <row r="92" spans="54:56" ht="15">
      <c r="BB92" s="1"/>
      <c r="BC92" t="s">
        <v>808</v>
      </c>
      <c r="BD92" s="1"/>
    </row>
    <row r="93" spans="54:56" ht="15">
      <c r="BB93" s="1"/>
      <c r="BC93" t="s">
        <v>809</v>
      </c>
      <c r="BD93" s="1"/>
    </row>
    <row r="94" spans="54:56" ht="15">
      <c r="BB94" s="1"/>
      <c r="BC94" t="s">
        <v>810</v>
      </c>
      <c r="BD94" s="1"/>
    </row>
    <row r="95" spans="54:56" ht="15">
      <c r="BB95" s="1"/>
      <c r="BC95" t="s">
        <v>811</v>
      </c>
      <c r="BD95" s="1"/>
    </row>
    <row r="96" spans="54:56" ht="15">
      <c r="BB96" s="1"/>
      <c r="BC96" t="s">
        <v>812</v>
      </c>
      <c r="BD96" s="1"/>
    </row>
    <row r="97" spans="54:56" ht="15">
      <c r="BB97" s="1"/>
      <c r="BC97" t="s">
        <v>813</v>
      </c>
      <c r="BD97" s="1"/>
    </row>
    <row r="98" spans="54:56" ht="15">
      <c r="BB98" s="1"/>
      <c r="BC98" t="s">
        <v>814</v>
      </c>
      <c r="BD98" s="1"/>
    </row>
    <row r="99" spans="54:56" ht="15">
      <c r="BB99" s="1"/>
      <c r="BC99" t="s">
        <v>815</v>
      </c>
      <c r="BD99" s="1"/>
    </row>
    <row r="100" spans="54:56" ht="15">
      <c r="BB100" s="1"/>
      <c r="BC100" t="s">
        <v>816</v>
      </c>
      <c r="BD100" s="1"/>
    </row>
    <row r="101" spans="54:56" ht="15">
      <c r="BB101" s="1"/>
      <c r="BC101" t="s">
        <v>817</v>
      </c>
      <c r="BD101" s="1"/>
    </row>
    <row r="102" spans="54:56" ht="15">
      <c r="BB102" s="1"/>
      <c r="BC102" t="s">
        <v>818</v>
      </c>
      <c r="BD102" s="1"/>
    </row>
    <row r="103" spans="54:56" ht="15">
      <c r="BB103" s="1"/>
      <c r="BC103" t="s">
        <v>819</v>
      </c>
      <c r="BD103" s="1"/>
    </row>
    <row r="104" spans="54:56" ht="15">
      <c r="BB104" s="1"/>
      <c r="BC104" t="s">
        <v>820</v>
      </c>
      <c r="BD104" s="1"/>
    </row>
    <row r="105" spans="54:56" ht="15">
      <c r="BB105" s="1"/>
      <c r="BC105" t="s">
        <v>821</v>
      </c>
      <c r="BD105" s="1"/>
    </row>
    <row r="106" spans="54:56" ht="15">
      <c r="BB106" s="1"/>
      <c r="BC106" t="s">
        <v>822</v>
      </c>
      <c r="BD106" s="1"/>
    </row>
    <row r="107" spans="54:56" ht="15">
      <c r="BB107" s="1"/>
      <c r="BC107" t="s">
        <v>823</v>
      </c>
      <c r="BD107" s="1"/>
    </row>
    <row r="108" spans="54:56" ht="15">
      <c r="BB108" s="1"/>
      <c r="BC108" t="s">
        <v>824</v>
      </c>
      <c r="BD108" s="1"/>
    </row>
    <row r="109" spans="54:56" ht="15">
      <c r="BB109" s="1"/>
      <c r="BC109" t="s">
        <v>825</v>
      </c>
      <c r="BD109" s="1"/>
    </row>
    <row r="110" spans="54:56" ht="15">
      <c r="BB110" s="1"/>
      <c r="BC110" t="s">
        <v>826</v>
      </c>
      <c r="BD110" s="1"/>
    </row>
    <row r="111" spans="54:56" ht="15">
      <c r="BB111" s="1"/>
      <c r="BC111" t="s">
        <v>827</v>
      </c>
      <c r="BD111" s="1"/>
    </row>
    <row r="112" spans="54:56" ht="15">
      <c r="BB112" s="1"/>
      <c r="BC112" t="s">
        <v>828</v>
      </c>
      <c r="BD112" s="1"/>
    </row>
    <row r="113" spans="54:56" ht="15">
      <c r="BB113" s="1"/>
      <c r="BC113" t="s">
        <v>829</v>
      </c>
      <c r="BD113" s="1"/>
    </row>
    <row r="114" spans="54:56" ht="15">
      <c r="BB114" s="1"/>
      <c r="BC114" t="s">
        <v>830</v>
      </c>
      <c r="BD114" s="1"/>
    </row>
    <row r="115" spans="54:56" ht="15">
      <c r="BB115" s="1"/>
      <c r="BC115" t="s">
        <v>831</v>
      </c>
      <c r="BD115" s="1"/>
    </row>
    <row r="116" spans="54:56" ht="15">
      <c r="BB116" s="1"/>
      <c r="BC116" t="s">
        <v>832</v>
      </c>
      <c r="BD116" s="1"/>
    </row>
    <row r="117" spans="54:56" ht="15">
      <c r="BB117" s="1"/>
      <c r="BC117" t="s">
        <v>833</v>
      </c>
      <c r="BD117" s="1"/>
    </row>
    <row r="118" spans="54:56" ht="15">
      <c r="BB118" s="1"/>
      <c r="BC118" t="s">
        <v>834</v>
      </c>
      <c r="BD118" s="1"/>
    </row>
    <row r="119" spans="54:56" ht="15">
      <c r="BB119" s="1"/>
      <c r="BC119" t="s">
        <v>835</v>
      </c>
      <c r="BD119" s="1"/>
    </row>
    <row r="120" spans="54:56" ht="15">
      <c r="BB120" s="1"/>
      <c r="BC120" t="s">
        <v>836</v>
      </c>
      <c r="BD120" s="1"/>
    </row>
    <row r="121" spans="54:56" ht="15">
      <c r="BB121" s="1"/>
      <c r="BC121" t="s">
        <v>837</v>
      </c>
      <c r="BD121" s="1"/>
    </row>
    <row r="122" spans="54:56" ht="15">
      <c r="BB122" s="1"/>
      <c r="BC122" t="s">
        <v>838</v>
      </c>
      <c r="BD122" s="1"/>
    </row>
    <row r="123" spans="54:56" ht="15">
      <c r="BB123" s="1"/>
      <c r="BC123" t="s">
        <v>839</v>
      </c>
      <c r="BD123" s="1"/>
    </row>
    <row r="124" spans="54:56" ht="15">
      <c r="BB124" s="1"/>
      <c r="BC124" t="s">
        <v>840</v>
      </c>
      <c r="BD124" s="1"/>
    </row>
    <row r="125" spans="54:56" ht="15">
      <c r="BB125" s="1"/>
      <c r="BC125" t="s">
        <v>841</v>
      </c>
      <c r="BD125" s="1"/>
    </row>
    <row r="126" spans="54:56" ht="15">
      <c r="BB126" s="1"/>
      <c r="BC126" t="s">
        <v>842</v>
      </c>
      <c r="BD126" s="1"/>
    </row>
    <row r="127" spans="54:56" ht="15">
      <c r="BB127" s="1"/>
      <c r="BC127" t="s">
        <v>843</v>
      </c>
      <c r="BD127" s="1"/>
    </row>
    <row r="128" spans="54:56" ht="15">
      <c r="BB128" s="1"/>
      <c r="BC128" t="s">
        <v>844</v>
      </c>
      <c r="BD128" s="1"/>
    </row>
    <row r="129" spans="54:56" ht="15">
      <c r="BB129" s="1"/>
      <c r="BC129" t="s">
        <v>845</v>
      </c>
      <c r="BD129" s="1"/>
    </row>
    <row r="130" spans="54:56" ht="15">
      <c r="BB130" s="1"/>
      <c r="BC130" t="s">
        <v>846</v>
      </c>
      <c r="BD130" s="1"/>
    </row>
    <row r="131" spans="54:56" ht="15">
      <c r="BB131" s="1"/>
      <c r="BC131" t="s">
        <v>847</v>
      </c>
      <c r="BD131" s="1"/>
    </row>
    <row r="132" spans="54:56" ht="15">
      <c r="BB132" s="1"/>
      <c r="BC132" t="s">
        <v>848</v>
      </c>
      <c r="BD132" s="1"/>
    </row>
    <row r="133" spans="54:56" ht="15">
      <c r="BB133" s="1"/>
      <c r="BC133" t="s">
        <v>849</v>
      </c>
      <c r="BD133" s="1"/>
    </row>
    <row r="134" spans="54:56" ht="15">
      <c r="BB134" s="1"/>
      <c r="BC134" t="s">
        <v>850</v>
      </c>
      <c r="BD134" s="1"/>
    </row>
    <row r="135" spans="54:56" ht="15">
      <c r="BB135" s="1"/>
      <c r="BC135" t="s">
        <v>851</v>
      </c>
      <c r="BD135" s="1"/>
    </row>
    <row r="136" spans="54:56" ht="15">
      <c r="BB136" s="1"/>
      <c r="BC136" t="s">
        <v>852</v>
      </c>
      <c r="BD136" s="1"/>
    </row>
    <row r="137" spans="54:56" ht="15">
      <c r="BB137" s="1"/>
      <c r="BC137" t="s">
        <v>853</v>
      </c>
      <c r="BD137" s="1"/>
    </row>
    <row r="138" spans="54:56" ht="15">
      <c r="BB138" s="1"/>
      <c r="BC138" t="s">
        <v>854</v>
      </c>
      <c r="BD138" s="1"/>
    </row>
    <row r="139" spans="54:56" ht="15">
      <c r="BB139" s="1"/>
      <c r="BC139" t="s">
        <v>855</v>
      </c>
      <c r="BD139" s="1"/>
    </row>
    <row r="140" spans="54:56" ht="15">
      <c r="BB140" s="1"/>
      <c r="BC140" t="s">
        <v>856</v>
      </c>
      <c r="BD140" s="1"/>
    </row>
    <row r="141" spans="54:56" ht="15">
      <c r="BB141" s="1"/>
      <c r="BC141" t="s">
        <v>857</v>
      </c>
      <c r="BD141" s="1"/>
    </row>
    <row r="142" spans="54:56" ht="15">
      <c r="BB142" s="1"/>
      <c r="BC142" t="s">
        <v>858</v>
      </c>
      <c r="BD142" s="1"/>
    </row>
    <row r="143" spans="54:56" ht="15">
      <c r="BB143" s="1"/>
      <c r="BC143" t="s">
        <v>859</v>
      </c>
      <c r="BD143" s="1"/>
    </row>
    <row r="144" spans="54:56" ht="15">
      <c r="BB144" s="1"/>
      <c r="BC144" t="s">
        <v>860</v>
      </c>
      <c r="BD144" s="1"/>
    </row>
    <row r="145" spans="54:56" ht="15">
      <c r="BB145" s="1"/>
      <c r="BC145" t="s">
        <v>861</v>
      </c>
      <c r="BD145" s="1"/>
    </row>
    <row r="146" spans="54:56" ht="15">
      <c r="BB146" s="1"/>
      <c r="BC146" t="s">
        <v>862</v>
      </c>
      <c r="BD146" s="1"/>
    </row>
    <row r="147" spans="54:56" ht="15">
      <c r="BB147" s="1"/>
      <c r="BC147" t="s">
        <v>863</v>
      </c>
      <c r="BD147" s="1"/>
    </row>
    <row r="148" spans="54:56" ht="15">
      <c r="BB148" s="1"/>
      <c r="BC148" t="s">
        <v>864</v>
      </c>
      <c r="BD148" s="1"/>
    </row>
    <row r="149" spans="54:56" ht="15">
      <c r="BB149" s="1"/>
      <c r="BC149" t="s">
        <v>865</v>
      </c>
      <c r="BD149" s="1"/>
    </row>
    <row r="150" spans="54:56" ht="15">
      <c r="BB150" s="1"/>
      <c r="BC150" t="s">
        <v>866</v>
      </c>
      <c r="BD150" s="1"/>
    </row>
    <row r="151" spans="54:56" ht="15">
      <c r="BB151" s="1"/>
      <c r="BC151" t="s">
        <v>867</v>
      </c>
      <c r="BD151" s="1"/>
    </row>
    <row r="152" spans="54:56" ht="15">
      <c r="BB152" s="1"/>
      <c r="BC152" t="s">
        <v>868</v>
      </c>
      <c r="BD152" s="1"/>
    </row>
    <row r="153" spans="54:56" ht="15">
      <c r="BB153" s="1"/>
      <c r="BC153" t="s">
        <v>869</v>
      </c>
      <c r="BD153" s="1"/>
    </row>
    <row r="154" spans="54:56" ht="15">
      <c r="BB154" s="1"/>
      <c r="BC154" t="s">
        <v>870</v>
      </c>
      <c r="BD154" s="1"/>
    </row>
    <row r="155" spans="54:56" ht="15">
      <c r="BB155" s="1"/>
      <c r="BC155" t="s">
        <v>871</v>
      </c>
      <c r="BD155" s="1"/>
    </row>
    <row r="156" spans="54:56" ht="15">
      <c r="BB156" s="1"/>
      <c r="BC156" t="s">
        <v>872</v>
      </c>
      <c r="BD156" s="1"/>
    </row>
    <row r="157" spans="54:56" ht="15">
      <c r="BB157" s="1"/>
      <c r="BC157" t="s">
        <v>873</v>
      </c>
      <c r="BD157" s="1"/>
    </row>
    <row r="158" spans="54:56" ht="15">
      <c r="BB158" s="1"/>
      <c r="BC158" t="s">
        <v>874</v>
      </c>
      <c r="BD158" s="1"/>
    </row>
    <row r="159" spans="54:56" ht="15">
      <c r="BB159" s="1"/>
      <c r="BC159" t="s">
        <v>875</v>
      </c>
      <c r="BD159" s="1"/>
    </row>
    <row r="160" spans="54:56" ht="15">
      <c r="BB160" s="1"/>
      <c r="BC160" t="s">
        <v>876</v>
      </c>
      <c r="BD160" s="1"/>
    </row>
    <row r="161" spans="54:56" ht="15">
      <c r="BB161" s="1"/>
      <c r="BC161" t="s">
        <v>877</v>
      </c>
      <c r="BD161" s="1"/>
    </row>
    <row r="162" spans="54:56" ht="15">
      <c r="BB162" s="1"/>
      <c r="BC162" t="s">
        <v>878</v>
      </c>
      <c r="BD162" s="1"/>
    </row>
    <row r="163" spans="54:56" ht="15">
      <c r="BB163" s="1"/>
      <c r="BC163" t="s">
        <v>879</v>
      </c>
      <c r="BD163" s="1"/>
    </row>
    <row r="164" spans="54:56" ht="15">
      <c r="BB164" s="1"/>
      <c r="BC164" t="s">
        <v>880</v>
      </c>
      <c r="BD164" s="1"/>
    </row>
    <row r="165" spans="54:56" ht="15">
      <c r="BB165" s="1"/>
      <c r="BC165" t="s">
        <v>881</v>
      </c>
      <c r="BD165" s="1"/>
    </row>
    <row r="166" spans="54:56" ht="15">
      <c r="BB166" s="1"/>
      <c r="BC166" t="s">
        <v>882</v>
      </c>
      <c r="BD166" s="1"/>
    </row>
    <row r="167" spans="54:56" ht="15">
      <c r="BB167" s="1"/>
      <c r="BC167" t="s">
        <v>883</v>
      </c>
      <c r="BD167" s="1"/>
    </row>
    <row r="168" spans="54:56" ht="15">
      <c r="BB168" s="1"/>
      <c r="BC168" t="s">
        <v>884</v>
      </c>
      <c r="BD168" s="1"/>
    </row>
    <row r="169" spans="54:56" ht="15">
      <c r="BB169" s="1"/>
      <c r="BC169" t="s">
        <v>885</v>
      </c>
      <c r="BD169" s="1"/>
    </row>
    <row r="170" spans="54:56" ht="15">
      <c r="BB170" s="1"/>
      <c r="BC170" t="s">
        <v>886</v>
      </c>
      <c r="BD170" s="1"/>
    </row>
    <row r="171" spans="54:56" ht="15">
      <c r="BB171" s="1"/>
      <c r="BC171" t="s">
        <v>887</v>
      </c>
      <c r="BD171" s="1"/>
    </row>
    <row r="172" spans="54:56" ht="15">
      <c r="BB172" s="1"/>
      <c r="BC172" t="s">
        <v>888</v>
      </c>
      <c r="BD172" s="1"/>
    </row>
    <row r="173" spans="54:56" ht="15">
      <c r="BB173" s="1"/>
      <c r="BC173" t="s">
        <v>889</v>
      </c>
      <c r="BD173" s="1"/>
    </row>
    <row r="174" spans="54:56" ht="15">
      <c r="BB174" s="1"/>
      <c r="BC174" t="s">
        <v>890</v>
      </c>
      <c r="BD174" s="1"/>
    </row>
    <row r="175" spans="54:56" ht="15">
      <c r="BB175" s="1"/>
      <c r="BC175" t="s">
        <v>891</v>
      </c>
      <c r="BD175" s="1"/>
    </row>
    <row r="176" spans="54:56" ht="15">
      <c r="BB176" s="1"/>
      <c r="BC176" t="s">
        <v>892</v>
      </c>
      <c r="BD176" s="1"/>
    </row>
    <row r="177" spans="54:56" ht="15">
      <c r="BB177" s="1"/>
      <c r="BC177" t="s">
        <v>893</v>
      </c>
      <c r="BD177" s="1"/>
    </row>
    <row r="178" spans="54:56" ht="15">
      <c r="BB178" s="1"/>
      <c r="BC178" t="s">
        <v>894</v>
      </c>
      <c r="BD178" s="1"/>
    </row>
    <row r="179" spans="54:56" ht="15">
      <c r="BB179" s="1"/>
      <c r="BC179" t="s">
        <v>895</v>
      </c>
      <c r="BD179" s="1"/>
    </row>
    <row r="180" spans="54:56" ht="15">
      <c r="BB180" s="1"/>
      <c r="BC180" t="s">
        <v>896</v>
      </c>
      <c r="BD180" s="1"/>
    </row>
    <row r="181" spans="54:56" ht="15">
      <c r="BB181" s="1"/>
      <c r="BC181" t="s">
        <v>897</v>
      </c>
      <c r="BD181" s="1"/>
    </row>
    <row r="182" spans="54:56" ht="15">
      <c r="BB182" s="1"/>
      <c r="BC182" t="s">
        <v>898</v>
      </c>
      <c r="BD182" s="1"/>
    </row>
    <row r="183" spans="54:56" ht="15">
      <c r="BB183" s="1"/>
      <c r="BC183" t="s">
        <v>899</v>
      </c>
      <c r="BD183" s="1"/>
    </row>
    <row r="184" spans="54:56" ht="15">
      <c r="BB184" s="1"/>
      <c r="BC184" t="s">
        <v>900</v>
      </c>
      <c r="BD184" s="1"/>
    </row>
    <row r="185" spans="54:56" ht="15">
      <c r="BB185" s="1"/>
      <c r="BC185" t="s">
        <v>901</v>
      </c>
      <c r="BD185" s="1"/>
    </row>
    <row r="186" spans="54:56" ht="15">
      <c r="BB186" s="1"/>
      <c r="BC186" t="s">
        <v>902</v>
      </c>
      <c r="BD186" s="1"/>
    </row>
    <row r="187" spans="54:56" ht="15">
      <c r="BB187" s="1"/>
      <c r="BC187" t="s">
        <v>903</v>
      </c>
      <c r="BD187" s="1"/>
    </row>
    <row r="188" spans="54:56" ht="15">
      <c r="BB188" s="1"/>
      <c r="BC188" t="s">
        <v>904</v>
      </c>
      <c r="BD188" s="1"/>
    </row>
    <row r="189" spans="54:56" ht="15">
      <c r="BB189" s="1"/>
      <c r="BC189" t="s">
        <v>905</v>
      </c>
      <c r="BD189" s="1"/>
    </row>
    <row r="190" spans="54:56" ht="15">
      <c r="BB190" s="1"/>
      <c r="BC190" t="s">
        <v>906</v>
      </c>
      <c r="BD190" s="1"/>
    </row>
    <row r="191" spans="54:56" ht="15">
      <c r="BB191" s="1"/>
      <c r="BC191" t="s">
        <v>907</v>
      </c>
      <c r="BD191" s="1"/>
    </row>
    <row r="192" spans="54:56" ht="15">
      <c r="BB192" s="1"/>
      <c r="BC192" t="s">
        <v>908</v>
      </c>
      <c r="BD192" s="1"/>
    </row>
    <row r="193" spans="54:56" ht="15">
      <c r="BB193" s="1"/>
      <c r="BC193" t="s">
        <v>909</v>
      </c>
      <c r="BD193" s="1"/>
    </row>
    <row r="194" spans="54:56" ht="15">
      <c r="BB194" s="1"/>
      <c r="BC194" t="s">
        <v>910</v>
      </c>
      <c r="BD194" s="1"/>
    </row>
    <row r="195" spans="54:56" ht="15">
      <c r="BB195" s="1"/>
      <c r="BC195" t="s">
        <v>911</v>
      </c>
      <c r="BD195" s="1"/>
    </row>
    <row r="196" spans="54:56" ht="15">
      <c r="BB196" s="1"/>
      <c r="BC196" t="s">
        <v>912</v>
      </c>
      <c r="BD196" s="1"/>
    </row>
    <row r="197" spans="54:56" ht="15">
      <c r="BB197" s="1"/>
      <c r="BC197" t="s">
        <v>913</v>
      </c>
      <c r="BD197" s="1"/>
    </row>
    <row r="198" spans="54:56" ht="15">
      <c r="BB198" s="1"/>
      <c r="BC198" t="s">
        <v>914</v>
      </c>
      <c r="BD198" s="1"/>
    </row>
    <row r="199" spans="54:56" ht="15">
      <c r="BB199" s="1"/>
      <c r="BC199" t="s">
        <v>915</v>
      </c>
      <c r="BD199" s="1"/>
    </row>
    <row r="200" spans="54:56" ht="15">
      <c r="BB200" s="1"/>
      <c r="BC200" t="s">
        <v>919</v>
      </c>
      <c r="BD200" s="1"/>
    </row>
    <row r="201" spans="54:56" ht="15">
      <c r="BB201" s="1"/>
      <c r="BC201" t="s">
        <v>920</v>
      </c>
      <c r="BD201" s="1"/>
    </row>
    <row r="202" spans="54:56" ht="15">
      <c r="BB202" s="1"/>
      <c r="BC202" t="s">
        <v>921</v>
      </c>
      <c r="BD202" s="1"/>
    </row>
    <row r="203" spans="54:56" ht="15">
      <c r="BB203" s="1"/>
      <c r="BC203" t="s">
        <v>922</v>
      </c>
      <c r="BD203" s="1"/>
    </row>
    <row r="204" spans="54:56" ht="15">
      <c r="BB204" s="1"/>
      <c r="BC204" t="s">
        <v>923</v>
      </c>
      <c r="BD204" s="1"/>
    </row>
    <row r="205" spans="54:56" ht="15">
      <c r="BB205" s="1"/>
      <c r="BC205" t="s">
        <v>924</v>
      </c>
      <c r="BD205" s="1"/>
    </row>
    <row r="206" spans="54:56" ht="15">
      <c r="BB206" s="1"/>
      <c r="BC206" t="s">
        <v>925</v>
      </c>
      <c r="BD206" s="1"/>
    </row>
    <row r="207" spans="54:56" ht="15">
      <c r="BB207" s="1"/>
      <c r="BC207" t="s">
        <v>926</v>
      </c>
      <c r="BD207" s="1"/>
    </row>
    <row r="208" spans="54:56" ht="15">
      <c r="BB208" s="1"/>
      <c r="BC208" t="s">
        <v>927</v>
      </c>
      <c r="BD208" s="1"/>
    </row>
    <row r="209" spans="54:56" ht="15">
      <c r="BB209" s="1"/>
      <c r="BC209" t="s">
        <v>928</v>
      </c>
      <c r="BD209" s="1"/>
    </row>
    <row r="210" spans="54:56" ht="15">
      <c r="BB210" s="1"/>
      <c r="BC210" t="s">
        <v>929</v>
      </c>
      <c r="BD210" s="1"/>
    </row>
    <row r="211" spans="54:56" ht="15">
      <c r="BB211" s="1"/>
      <c r="BC211" t="s">
        <v>930</v>
      </c>
      <c r="BD211" s="1"/>
    </row>
    <row r="212" spans="54:56" ht="15">
      <c r="BB212" s="1"/>
      <c r="BC212" t="s">
        <v>931</v>
      </c>
      <c r="BD212" s="1"/>
    </row>
    <row r="213" spans="54:56" ht="15">
      <c r="BB213" s="1"/>
      <c r="BC213" t="s">
        <v>932</v>
      </c>
      <c r="BD213" s="1"/>
    </row>
    <row r="214" spans="54:56" ht="15">
      <c r="BB214" s="1"/>
      <c r="BC214" t="s">
        <v>933</v>
      </c>
      <c r="BD214" s="1"/>
    </row>
    <row r="215" spans="54:56" ht="15">
      <c r="BB215" s="1"/>
      <c r="BC215" t="s">
        <v>934</v>
      </c>
      <c r="BD215" s="1"/>
    </row>
    <row r="216" spans="54:56" ht="15">
      <c r="BB216" s="1"/>
      <c r="BC216" t="s">
        <v>935</v>
      </c>
      <c r="BD216" s="1"/>
    </row>
    <row r="217" spans="54:56" ht="15">
      <c r="BB217" s="1"/>
      <c r="BC217" t="s">
        <v>936</v>
      </c>
      <c r="BD217" s="1"/>
    </row>
    <row r="218" spans="54:56" ht="15">
      <c r="BB218" s="1"/>
      <c r="BC218" t="s">
        <v>937</v>
      </c>
      <c r="BD218" s="1"/>
    </row>
    <row r="219" spans="54:56" ht="15">
      <c r="BB219" s="1"/>
      <c r="BC219" t="s">
        <v>938</v>
      </c>
      <c r="BD219" s="1"/>
    </row>
    <row r="220" spans="54:56" ht="15">
      <c r="BB220" s="1"/>
      <c r="BC220" t="s">
        <v>939</v>
      </c>
      <c r="BD220" s="1"/>
    </row>
    <row r="221" spans="54:56" ht="15">
      <c r="BB221" s="1"/>
      <c r="BC221" t="s">
        <v>940</v>
      </c>
      <c r="BD221" s="1"/>
    </row>
    <row r="222" spans="54:56" ht="15">
      <c r="BB222" s="1"/>
      <c r="BC222" t="s">
        <v>941</v>
      </c>
      <c r="BD222" s="1"/>
    </row>
    <row r="223" spans="54:56" ht="15">
      <c r="BB223" s="1"/>
      <c r="BC223" t="s">
        <v>942</v>
      </c>
      <c r="BD223" s="1"/>
    </row>
    <row r="224" spans="54:56" ht="15">
      <c r="BB224" s="1"/>
      <c r="BC224" t="s">
        <v>943</v>
      </c>
      <c r="BD224" s="1"/>
    </row>
    <row r="225" spans="54:56" ht="15">
      <c r="BB225" s="1"/>
      <c r="BC225" t="s">
        <v>944</v>
      </c>
      <c r="BD225" s="1"/>
    </row>
    <row r="226" spans="54:56" ht="15">
      <c r="BB226" s="1"/>
      <c r="BC226" t="s">
        <v>945</v>
      </c>
      <c r="BD226" s="1"/>
    </row>
    <row r="227" spans="54:56" ht="15">
      <c r="BB227" s="1"/>
      <c r="BC227" t="s">
        <v>946</v>
      </c>
      <c r="BD227" s="1"/>
    </row>
    <row r="228" spans="54:56" ht="15">
      <c r="BB228" s="1"/>
      <c r="BC228" t="s">
        <v>947</v>
      </c>
      <c r="BD228" s="1"/>
    </row>
    <row r="229" spans="54:56" ht="15">
      <c r="BB229" s="1"/>
      <c r="BC229" t="s">
        <v>948</v>
      </c>
      <c r="BD229" s="1"/>
    </row>
    <row r="230" spans="54:56" ht="15">
      <c r="BB230" s="1"/>
      <c r="BC230" t="s">
        <v>949</v>
      </c>
      <c r="BD230" s="1"/>
    </row>
    <row r="231" spans="54:56" ht="15">
      <c r="BB231" s="1"/>
      <c r="BC231" t="s">
        <v>950</v>
      </c>
      <c r="BD231" s="1"/>
    </row>
    <row r="232" spans="54:56" ht="15">
      <c r="BB232" s="1"/>
      <c r="BC232" t="s">
        <v>951</v>
      </c>
      <c r="BD232" s="1"/>
    </row>
    <row r="233" spans="54:56" ht="15">
      <c r="BB233" s="1"/>
      <c r="BC233" t="s">
        <v>952</v>
      </c>
      <c r="BD233" s="1"/>
    </row>
    <row r="234" spans="54:56" ht="15">
      <c r="BB234" s="1"/>
      <c r="BC234" t="s">
        <v>953</v>
      </c>
      <c r="BD234" s="1"/>
    </row>
    <row r="235" spans="54:56" ht="15">
      <c r="BB235" s="1"/>
      <c r="BC235" t="s">
        <v>954</v>
      </c>
      <c r="BD235" s="1"/>
    </row>
    <row r="236" spans="54:56" ht="15">
      <c r="BB236" s="1"/>
      <c r="BC236" t="s">
        <v>955</v>
      </c>
      <c r="BD236" s="1"/>
    </row>
    <row r="237" spans="54:56" ht="15">
      <c r="BB237" s="1"/>
      <c r="BC237" t="s">
        <v>956</v>
      </c>
      <c r="BD237" s="1"/>
    </row>
    <row r="238" spans="54:56" ht="15">
      <c r="BB238" s="1"/>
      <c r="BC238" t="s">
        <v>957</v>
      </c>
      <c r="BD238" s="1"/>
    </row>
    <row r="239" spans="54:56" ht="15">
      <c r="BB239" s="1"/>
      <c r="BC239" t="s">
        <v>958</v>
      </c>
      <c r="BD239" s="1"/>
    </row>
    <row r="240" spans="54:56" ht="15">
      <c r="BB240" s="1"/>
      <c r="BC240" t="s">
        <v>959</v>
      </c>
      <c r="BD240" s="1"/>
    </row>
    <row r="241" spans="54:56" ht="15">
      <c r="BB241" s="1"/>
      <c r="BC241" t="s">
        <v>960</v>
      </c>
      <c r="BD241" s="1"/>
    </row>
    <row r="242" spans="54:56" ht="15">
      <c r="BB242" s="1"/>
      <c r="BC242" t="s">
        <v>961</v>
      </c>
      <c r="BD242" s="1"/>
    </row>
    <row r="243" spans="54:56" ht="15">
      <c r="BB243" s="1"/>
      <c r="BC243" t="s">
        <v>962</v>
      </c>
      <c r="BD243" s="1"/>
    </row>
    <row r="244" spans="54:56" ht="15">
      <c r="BB244" s="1"/>
      <c r="BC244" t="s">
        <v>963</v>
      </c>
      <c r="BD244" s="1"/>
    </row>
    <row r="245" spans="54:56" ht="15">
      <c r="BB245" s="1"/>
      <c r="BC245" t="s">
        <v>964</v>
      </c>
      <c r="BD245" s="1"/>
    </row>
    <row r="246" spans="54:56" ht="15">
      <c r="BB246" s="1"/>
      <c r="BC246" t="s">
        <v>965</v>
      </c>
      <c r="BD246" s="1"/>
    </row>
    <row r="247" spans="54:56" ht="15">
      <c r="BB247" s="1"/>
      <c r="BC247" t="s">
        <v>966</v>
      </c>
      <c r="BD247" s="1"/>
    </row>
    <row r="248" spans="54:56" ht="15">
      <c r="BB248" s="1"/>
      <c r="BC248" t="s">
        <v>967</v>
      </c>
      <c r="BD248" s="1"/>
    </row>
    <row r="249" spans="54:56" ht="15">
      <c r="BB249" s="1"/>
      <c r="BC249" t="s">
        <v>968</v>
      </c>
      <c r="BD249" s="1"/>
    </row>
    <row r="250" spans="54:56" ht="15">
      <c r="BB250" s="1"/>
      <c r="BC250" t="s">
        <v>969</v>
      </c>
      <c r="BD250" s="1"/>
    </row>
    <row r="251" spans="54:56" ht="15">
      <c r="BB251" s="1"/>
      <c r="BC251" t="s">
        <v>970</v>
      </c>
      <c r="BD251" s="1"/>
    </row>
    <row r="252" spans="54:56" ht="15">
      <c r="BB252" s="1"/>
      <c r="BC252" t="s">
        <v>971</v>
      </c>
      <c r="BD252" s="1"/>
    </row>
    <row r="253" spans="54:56" ht="15">
      <c r="BB253" s="1"/>
      <c r="BC253" t="s">
        <v>972</v>
      </c>
      <c r="BD253" s="1"/>
    </row>
    <row r="254" spans="54:56" ht="15">
      <c r="BB254" s="1"/>
      <c r="BC254" t="s">
        <v>973</v>
      </c>
      <c r="BD254" s="1"/>
    </row>
    <row r="255" spans="54:56" ht="15">
      <c r="BB255" s="1"/>
      <c r="BC255" t="s">
        <v>974</v>
      </c>
      <c r="BD255" s="1"/>
    </row>
    <row r="256" spans="54:56" ht="15">
      <c r="BB256" s="1"/>
      <c r="BC256" t="s">
        <v>975</v>
      </c>
      <c r="BD256" s="1"/>
    </row>
    <row r="257" spans="54:56" ht="15">
      <c r="BB257" s="1"/>
      <c r="BC257" t="s">
        <v>976</v>
      </c>
      <c r="BD257" s="1"/>
    </row>
    <row r="258" spans="54:56" ht="15">
      <c r="BB258" s="1"/>
      <c r="BC258" t="s">
        <v>977</v>
      </c>
      <c r="BD258" s="1"/>
    </row>
    <row r="259" spans="54:56" ht="15">
      <c r="BB259" s="1"/>
      <c r="BC259" t="s">
        <v>978</v>
      </c>
      <c r="BD259" s="1"/>
    </row>
    <row r="260" spans="54:56" ht="15">
      <c r="BB260" s="1"/>
      <c r="BC260" t="s">
        <v>979</v>
      </c>
      <c r="BD260" s="1"/>
    </row>
    <row r="261" spans="54:56" ht="15">
      <c r="BB261" s="1"/>
      <c r="BC261" t="s">
        <v>980</v>
      </c>
      <c r="BD261" s="1"/>
    </row>
    <row r="262" spans="54:56" ht="15">
      <c r="BB262" s="1"/>
      <c r="BC262" t="s">
        <v>981</v>
      </c>
      <c r="BD262" s="1"/>
    </row>
    <row r="263" spans="54:56" ht="15">
      <c r="BB263" s="1"/>
      <c r="BC263" t="s">
        <v>982</v>
      </c>
      <c r="BD263" s="1"/>
    </row>
    <row r="264" spans="54:56" ht="15">
      <c r="BB264" s="1"/>
      <c r="BC264" t="s">
        <v>983</v>
      </c>
      <c r="BD264" s="1"/>
    </row>
    <row r="265" spans="54:56" ht="15">
      <c r="BB265" s="1"/>
      <c r="BC265" t="s">
        <v>984</v>
      </c>
      <c r="BD265" s="1"/>
    </row>
    <row r="266" spans="54:56" ht="15">
      <c r="BB266" s="1"/>
      <c r="BC266" t="s">
        <v>985</v>
      </c>
      <c r="BD266" s="1"/>
    </row>
    <row r="267" spans="54:56" ht="15">
      <c r="BB267" s="1"/>
      <c r="BC267" t="s">
        <v>986</v>
      </c>
      <c r="BD267" s="1"/>
    </row>
    <row r="268" spans="54:56" ht="15">
      <c r="BB268" s="1"/>
      <c r="BC268" t="s">
        <v>986</v>
      </c>
      <c r="BD268" s="1"/>
    </row>
    <row r="269" spans="54:56" ht="15">
      <c r="BB269" s="1"/>
      <c r="BC269" t="s">
        <v>987</v>
      </c>
      <c r="BD269" s="1"/>
    </row>
    <row r="270" spans="54:56" ht="15">
      <c r="BB270" s="1"/>
      <c r="BC270" t="s">
        <v>988</v>
      </c>
      <c r="BD270" s="1"/>
    </row>
    <row r="271" spans="54:56" ht="15">
      <c r="BB271" s="1"/>
      <c r="BC271" t="s">
        <v>989</v>
      </c>
      <c r="BD271" s="1"/>
    </row>
    <row r="272" spans="54:56" ht="15">
      <c r="BB272" s="1"/>
      <c r="BC272" t="s">
        <v>990</v>
      </c>
      <c r="BD272" s="1"/>
    </row>
    <row r="273" spans="54:56" ht="15">
      <c r="BB273" s="1"/>
      <c r="BC273" t="s">
        <v>991</v>
      </c>
      <c r="BD273" s="1"/>
    </row>
    <row r="274" spans="54:56" ht="15">
      <c r="BB274" s="1"/>
      <c r="BC274" t="s">
        <v>992</v>
      </c>
      <c r="BD274" s="1"/>
    </row>
    <row r="275" spans="54:56" ht="15">
      <c r="BB275" s="1"/>
      <c r="BC275" t="s">
        <v>993</v>
      </c>
      <c r="BD275" s="1"/>
    </row>
    <row r="276" spans="54:56" ht="15">
      <c r="BB276" s="1"/>
      <c r="BC276" t="s">
        <v>994</v>
      </c>
      <c r="BD276" s="1"/>
    </row>
    <row r="277" spans="54:56" ht="15">
      <c r="BB277" s="1"/>
      <c r="BC277" t="s">
        <v>995</v>
      </c>
      <c r="BD277" s="1"/>
    </row>
    <row r="278" spans="54:56" ht="15">
      <c r="BB278" s="1"/>
      <c r="BC278" t="s">
        <v>996</v>
      </c>
      <c r="BD278" s="1"/>
    </row>
    <row r="279" spans="54:56" ht="15">
      <c r="BB279" s="1"/>
      <c r="BC279" t="s">
        <v>997</v>
      </c>
      <c r="BD279" s="1"/>
    </row>
    <row r="280" spans="54:56" ht="15">
      <c r="BB280" s="1"/>
      <c r="BC280" t="s">
        <v>998</v>
      </c>
      <c r="BD280" s="1"/>
    </row>
    <row r="281" spans="54:56" ht="15">
      <c r="BB281" s="1"/>
      <c r="BC281" t="s">
        <v>999</v>
      </c>
      <c r="BD281" s="1"/>
    </row>
    <row r="282" spans="54:56" ht="15">
      <c r="BB282" s="1"/>
      <c r="BC282" t="s">
        <v>1000</v>
      </c>
      <c r="BD282" s="1"/>
    </row>
    <row r="283" spans="54:56" ht="15">
      <c r="BB283" s="1"/>
      <c r="BC283" t="s">
        <v>1001</v>
      </c>
      <c r="BD283" s="1"/>
    </row>
    <row r="284" spans="54:56" ht="15">
      <c r="BB284" s="1"/>
      <c r="BC284" t="s">
        <v>1002</v>
      </c>
      <c r="BD284" s="1"/>
    </row>
    <row r="285" spans="54:56" ht="15">
      <c r="BB285" s="1"/>
      <c r="BC285" t="s">
        <v>1003</v>
      </c>
      <c r="BD285" s="1"/>
    </row>
    <row r="286" spans="54:56" ht="15">
      <c r="BB286" s="1"/>
      <c r="BC286" t="s">
        <v>1004</v>
      </c>
      <c r="BD286" s="1"/>
    </row>
    <row r="287" spans="54:56" ht="15">
      <c r="BB287" s="1"/>
      <c r="BC287" t="s">
        <v>1005</v>
      </c>
      <c r="BD287" s="1"/>
    </row>
    <row r="288" spans="54:56" ht="15">
      <c r="BB288" s="1"/>
      <c r="BC288" t="s">
        <v>1006</v>
      </c>
      <c r="BD288" s="1"/>
    </row>
    <row r="289" spans="54:56" ht="15">
      <c r="BB289" s="1"/>
      <c r="BC289" t="s">
        <v>1007</v>
      </c>
      <c r="BD289" s="1"/>
    </row>
    <row r="290" spans="54:56" ht="15">
      <c r="BB290" s="1"/>
      <c r="BC290" t="s">
        <v>1008</v>
      </c>
      <c r="BD290" s="1"/>
    </row>
    <row r="291" spans="54:56" ht="15">
      <c r="BB291" s="1"/>
      <c r="BC291" t="s">
        <v>1009</v>
      </c>
      <c r="BD291" s="1"/>
    </row>
    <row r="292" spans="54:56" ht="15">
      <c r="BB292" s="1"/>
      <c r="BC292" t="s">
        <v>1010</v>
      </c>
      <c r="BD292" s="1"/>
    </row>
    <row r="293" spans="54:56" ht="15">
      <c r="BB293" s="1"/>
      <c r="BC293" t="s">
        <v>1011</v>
      </c>
      <c r="BD293" s="1"/>
    </row>
    <row r="294" spans="54:56" ht="15">
      <c r="BB294" s="1"/>
      <c r="BC294" t="s">
        <v>1012</v>
      </c>
      <c r="BD294" s="1"/>
    </row>
    <row r="295" spans="54:56" ht="15">
      <c r="BB295" s="1"/>
      <c r="BC295" t="s">
        <v>1013</v>
      </c>
      <c r="BD295" s="1"/>
    </row>
    <row r="296" spans="54:56" ht="15">
      <c r="BB296" s="1"/>
      <c r="BC296" t="s">
        <v>1014</v>
      </c>
      <c r="BD296" s="1"/>
    </row>
    <row r="297" spans="54:56" ht="15">
      <c r="BB297" s="1"/>
      <c r="BC297" t="s">
        <v>1015</v>
      </c>
      <c r="BD297" s="1"/>
    </row>
    <row r="298" spans="54:56" ht="15">
      <c r="BB298" s="1"/>
      <c r="BC298" t="s">
        <v>1016</v>
      </c>
      <c r="BD298" s="1"/>
    </row>
    <row r="299" spans="54:56" ht="15">
      <c r="BB299" s="1"/>
      <c r="BC299" t="s">
        <v>1017</v>
      </c>
      <c r="BD299" s="1"/>
    </row>
    <row r="300" spans="54:56" ht="15">
      <c r="BB300" s="1"/>
      <c r="BC300" t="s">
        <v>1018</v>
      </c>
      <c r="BD300" s="1"/>
    </row>
    <row r="301" spans="54:56" ht="15">
      <c r="BB301" s="1"/>
      <c r="BC301" t="s">
        <v>1019</v>
      </c>
      <c r="BD301" s="1"/>
    </row>
    <row r="302" spans="54:56" ht="15">
      <c r="BB302" s="1"/>
      <c r="BC302" t="s">
        <v>1020</v>
      </c>
      <c r="BD302" s="1"/>
    </row>
    <row r="303" spans="54:56" ht="15">
      <c r="BB303" s="1"/>
      <c r="BC303" t="s">
        <v>1021</v>
      </c>
      <c r="BD303" s="1"/>
    </row>
    <row r="304" spans="54:56" ht="15">
      <c r="BB304" s="1"/>
      <c r="BC304" t="s">
        <v>1022</v>
      </c>
      <c r="BD304" s="1"/>
    </row>
    <row r="305" spans="54:56" ht="15">
      <c r="BB305" s="1"/>
      <c r="BC305" t="s">
        <v>1023</v>
      </c>
      <c r="BD305" s="1"/>
    </row>
    <row r="306" spans="54:56" ht="15">
      <c r="BB306" s="1"/>
      <c r="BC306" t="s">
        <v>1024</v>
      </c>
      <c r="BD306" s="1"/>
    </row>
    <row r="307" spans="54:56" ht="15">
      <c r="BB307" s="1"/>
      <c r="BC307" t="s">
        <v>1025</v>
      </c>
      <c r="BD307" s="1"/>
    </row>
    <row r="308" spans="54:56" ht="15">
      <c r="BB308" s="1"/>
      <c r="BC308" t="s">
        <v>1026</v>
      </c>
      <c r="BD308" s="1"/>
    </row>
    <row r="309" spans="54:56" ht="15">
      <c r="BB309" s="1"/>
      <c r="BC309" t="s">
        <v>1027</v>
      </c>
      <c r="BD309" s="1"/>
    </row>
    <row r="310" spans="54:56" ht="15">
      <c r="BB310" s="1"/>
      <c r="BC310" t="s">
        <v>1028</v>
      </c>
      <c r="BD310" s="1"/>
    </row>
    <row r="311" spans="54:56" ht="15">
      <c r="BB311" s="1"/>
      <c r="BC311" t="s">
        <v>1029</v>
      </c>
      <c r="BD311" s="1"/>
    </row>
    <row r="312" spans="54:56" ht="15">
      <c r="BB312" s="1"/>
      <c r="BC312" t="s">
        <v>1030</v>
      </c>
      <c r="BD312" s="1"/>
    </row>
    <row r="313" spans="54:56" ht="15">
      <c r="BB313" s="1"/>
      <c r="BC313" t="s">
        <v>1031</v>
      </c>
      <c r="BD313" s="1"/>
    </row>
    <row r="314" spans="54:56" ht="15">
      <c r="BB314" s="1"/>
      <c r="BC314" t="s">
        <v>1032</v>
      </c>
      <c r="BD314" s="1"/>
    </row>
    <row r="315" spans="54:56" ht="15">
      <c r="BB315" s="1"/>
      <c r="BC315" t="s">
        <v>1033</v>
      </c>
      <c r="BD315" s="1"/>
    </row>
    <row r="316" spans="54:56" ht="15">
      <c r="BB316" s="1"/>
      <c r="BC316" t="s">
        <v>1034</v>
      </c>
      <c r="BD316" s="1"/>
    </row>
    <row r="317" spans="54:56" ht="15">
      <c r="BB317" s="1"/>
      <c r="BC317" t="s">
        <v>1035</v>
      </c>
      <c r="BD317" s="1"/>
    </row>
    <row r="318" spans="54:56" ht="15">
      <c r="BB318" s="1"/>
      <c r="BC318" t="s">
        <v>1036</v>
      </c>
      <c r="BD318" s="1"/>
    </row>
    <row r="319" spans="54:56" ht="15">
      <c r="BB319" s="1"/>
      <c r="BC319" t="s">
        <v>1037</v>
      </c>
      <c r="BD319" s="1"/>
    </row>
    <row r="320" spans="54:56" ht="15">
      <c r="BB320" s="1"/>
      <c r="BC320" t="s">
        <v>1038</v>
      </c>
      <c r="BD320" s="1"/>
    </row>
    <row r="321" spans="54:56" ht="15">
      <c r="BB321" s="1"/>
      <c r="BC321" t="s">
        <v>1039</v>
      </c>
      <c r="BD321" s="1"/>
    </row>
    <row r="322" spans="54:56" ht="15">
      <c r="BB322" s="1"/>
      <c r="BC322" t="s">
        <v>1040</v>
      </c>
      <c r="BD322" s="1"/>
    </row>
    <row r="323" spans="54:56" ht="15">
      <c r="BB323" s="1"/>
      <c r="BC323" t="s">
        <v>1041</v>
      </c>
      <c r="BD323" s="1"/>
    </row>
    <row r="324" spans="54:56" ht="15">
      <c r="BB324" s="1"/>
      <c r="BC324" t="s">
        <v>1042</v>
      </c>
      <c r="BD324" s="1"/>
    </row>
    <row r="325" spans="54:56" ht="15">
      <c r="BB325" s="1"/>
      <c r="BC325" t="s">
        <v>1043</v>
      </c>
      <c r="BD325" s="1"/>
    </row>
    <row r="326" spans="54:56" ht="15">
      <c r="BB326" s="1"/>
      <c r="BC326" t="s">
        <v>1044</v>
      </c>
      <c r="BD326" s="1"/>
    </row>
    <row r="327" spans="54:56" ht="15">
      <c r="BB327" s="1"/>
      <c r="BC327" t="s">
        <v>1045</v>
      </c>
      <c r="BD327" s="1"/>
    </row>
    <row r="328" spans="54:56" ht="15">
      <c r="BB328" s="1"/>
      <c r="BC328" t="s">
        <v>1046</v>
      </c>
      <c r="BD328" s="1"/>
    </row>
    <row r="329" spans="54:56" ht="15">
      <c r="BB329" s="1"/>
      <c r="BC329" t="s">
        <v>1047</v>
      </c>
      <c r="BD329" s="1"/>
    </row>
    <row r="330" spans="54:56" ht="15">
      <c r="BB330" s="1"/>
      <c r="BC330" t="s">
        <v>1048</v>
      </c>
      <c r="BD330" s="1"/>
    </row>
    <row r="331" spans="54:56" ht="15">
      <c r="BB331" s="1"/>
      <c r="BC331" t="s">
        <v>1049</v>
      </c>
      <c r="BD331" s="1"/>
    </row>
    <row r="332" spans="54:56" ht="15">
      <c r="BB332" s="1"/>
      <c r="BC332" t="s">
        <v>1050</v>
      </c>
      <c r="BD332" s="1"/>
    </row>
    <row r="333" spans="54:56" ht="15">
      <c r="BB333" s="1"/>
      <c r="BC333" t="s">
        <v>1051</v>
      </c>
      <c r="BD333" s="1"/>
    </row>
    <row r="334" spans="54:56" ht="15">
      <c r="BB334" s="1"/>
      <c r="BC334" t="s">
        <v>1052</v>
      </c>
      <c r="BD334" s="1"/>
    </row>
    <row r="335" spans="54:56" ht="15">
      <c r="BB335" s="1"/>
      <c r="BC335" t="s">
        <v>1053</v>
      </c>
      <c r="BD335" s="1"/>
    </row>
    <row r="336" spans="54:56" ht="15">
      <c r="BB336" s="1"/>
      <c r="BC336" t="s">
        <v>1054</v>
      </c>
      <c r="BD336" s="1"/>
    </row>
    <row r="337" spans="54:56" ht="15">
      <c r="BB337" s="1"/>
      <c r="BC337" t="s">
        <v>1055</v>
      </c>
      <c r="BD337" s="1"/>
    </row>
    <row r="338" spans="54:56" ht="15">
      <c r="BB338" s="1"/>
      <c r="BC338" t="s">
        <v>1056</v>
      </c>
      <c r="BD338" s="1"/>
    </row>
    <row r="339" spans="54:56" ht="15">
      <c r="BB339" s="1"/>
      <c r="BC339" t="s">
        <v>1059</v>
      </c>
      <c r="BD339" s="1"/>
    </row>
    <row r="340" spans="54:56" ht="15">
      <c r="BB340" s="1"/>
      <c r="BC340" t="s">
        <v>1060</v>
      </c>
      <c r="BD340" s="1"/>
    </row>
    <row r="341" spans="54:56" ht="15">
      <c r="BB341" s="1"/>
      <c r="BC341" t="s">
        <v>1061</v>
      </c>
      <c r="BD341" s="1"/>
    </row>
    <row r="342" spans="54:56" ht="15">
      <c r="BB342" s="1"/>
      <c r="BC342" t="s">
        <v>1062</v>
      </c>
      <c r="BD342" s="1"/>
    </row>
    <row r="343" spans="54:56" ht="15">
      <c r="BB343" s="1"/>
      <c r="BC343" t="s">
        <v>1063</v>
      </c>
      <c r="BD343" s="1"/>
    </row>
    <row r="344" spans="54:56" ht="15">
      <c r="BB344" s="1"/>
      <c r="BC344" t="s">
        <v>1064</v>
      </c>
      <c r="BD344" s="1"/>
    </row>
    <row r="345" spans="54:56" ht="15">
      <c r="BB345" s="1"/>
      <c r="BC345" t="s">
        <v>1065</v>
      </c>
      <c r="BD345" s="1"/>
    </row>
    <row r="346" spans="54:56" ht="15">
      <c r="BB346" s="1"/>
      <c r="BC346" t="s">
        <v>1066</v>
      </c>
      <c r="BD346" s="1"/>
    </row>
    <row r="347" spans="54:56" ht="15">
      <c r="BB347" s="1"/>
      <c r="BC347" t="s">
        <v>1067</v>
      </c>
      <c r="BD347" s="1"/>
    </row>
    <row r="348" spans="54:56" ht="15">
      <c r="BB348" s="1"/>
      <c r="BC348" t="s">
        <v>1068</v>
      </c>
      <c r="BD348" s="1"/>
    </row>
    <row r="349" spans="54:56" ht="15">
      <c r="BB349" s="1"/>
      <c r="BC349" t="s">
        <v>1069</v>
      </c>
      <c r="BD349" s="1"/>
    </row>
    <row r="350" spans="54:56" ht="15">
      <c r="BB350" s="1"/>
      <c r="BC350" t="s">
        <v>1070</v>
      </c>
      <c r="BD350" s="1"/>
    </row>
    <row r="351" spans="54:56" ht="15">
      <c r="BB351" s="1"/>
      <c r="BC351" t="s">
        <v>1071</v>
      </c>
      <c r="BD351" s="1"/>
    </row>
    <row r="352" spans="54:56" ht="15">
      <c r="BB352" s="1"/>
      <c r="BC352" t="s">
        <v>1072</v>
      </c>
      <c r="BD352" s="1"/>
    </row>
    <row r="353" spans="54:56" ht="15">
      <c r="BB353" s="1"/>
      <c r="BC353" t="s">
        <v>1073</v>
      </c>
      <c r="BD353" s="1"/>
    </row>
    <row r="354" spans="54:56" ht="15">
      <c r="BB354" s="1"/>
      <c r="BC354" t="s">
        <v>1074</v>
      </c>
      <c r="BD354" s="1"/>
    </row>
    <row r="355" spans="54:56" ht="15">
      <c r="BB355" s="1"/>
      <c r="BC355" t="s">
        <v>1075</v>
      </c>
      <c r="BD355" s="1"/>
    </row>
    <row r="356" spans="54:56" ht="15">
      <c r="BB356" s="1"/>
      <c r="BC356" t="s">
        <v>1076</v>
      </c>
      <c r="BD356" s="1"/>
    </row>
    <row r="357" spans="54:56" ht="15">
      <c r="BB357" s="1"/>
      <c r="BC357" t="s">
        <v>1077</v>
      </c>
      <c r="BD357" s="1"/>
    </row>
    <row r="358" spans="54:56" ht="15">
      <c r="BB358" s="1"/>
      <c r="BC358" t="s">
        <v>1078</v>
      </c>
      <c r="BD358" s="1"/>
    </row>
    <row r="359" spans="54:56" ht="15">
      <c r="BB359" s="1"/>
      <c r="BC359" t="s">
        <v>1079</v>
      </c>
      <c r="BD359" s="1"/>
    </row>
    <row r="360" spans="54:56" ht="15">
      <c r="BB360" s="1"/>
      <c r="BC360" t="s">
        <v>1080</v>
      </c>
      <c r="BD360" s="1"/>
    </row>
    <row r="361" spans="54:56" ht="15">
      <c r="BB361" s="1"/>
      <c r="BC361" t="s">
        <v>1081</v>
      </c>
      <c r="BD361" s="1"/>
    </row>
    <row r="362" spans="54:56" ht="15">
      <c r="BB362" s="1"/>
      <c r="BC362" t="s">
        <v>1082</v>
      </c>
      <c r="BD362" s="1"/>
    </row>
    <row r="363" spans="54:56" ht="15">
      <c r="BB363" s="1"/>
      <c r="BC363" t="s">
        <v>1083</v>
      </c>
      <c r="BD363" s="1"/>
    </row>
    <row r="364" spans="54:56" ht="15">
      <c r="BB364" s="1"/>
      <c r="BC364" t="s">
        <v>1084</v>
      </c>
      <c r="BD364" s="1"/>
    </row>
    <row r="365" spans="54:56" ht="15">
      <c r="BB365" s="1"/>
      <c r="BC365" t="s">
        <v>1085</v>
      </c>
      <c r="BD365" s="1"/>
    </row>
    <row r="366" spans="54:56" ht="15">
      <c r="BB366" s="1"/>
      <c r="BC366" t="s">
        <v>1086</v>
      </c>
      <c r="BD366" s="1"/>
    </row>
    <row r="367" spans="54:56" ht="15">
      <c r="BB367" s="1"/>
      <c r="BC367" t="s">
        <v>1087</v>
      </c>
      <c r="BD367" s="1"/>
    </row>
    <row r="368" spans="54:56" ht="15">
      <c r="BB368" s="1"/>
      <c r="BC368" t="s">
        <v>1088</v>
      </c>
      <c r="BD368" s="1"/>
    </row>
    <row r="369" spans="54:56" ht="15">
      <c r="BB369" s="1"/>
      <c r="BC369" t="s">
        <v>1089</v>
      </c>
      <c r="BD369" s="1"/>
    </row>
    <row r="370" spans="54:56" ht="15">
      <c r="BB370" s="1"/>
      <c r="BC370" t="s">
        <v>1090</v>
      </c>
      <c r="BD370" s="1"/>
    </row>
    <row r="371" spans="54:56" ht="15">
      <c r="BB371" s="1"/>
      <c r="BC371" t="s">
        <v>1091</v>
      </c>
      <c r="BD371" s="1"/>
    </row>
    <row r="372" spans="54:56" ht="15">
      <c r="BB372" s="1"/>
      <c r="BC372" t="s">
        <v>1092</v>
      </c>
      <c r="BD372" s="1"/>
    </row>
    <row r="373" spans="54:56" ht="15">
      <c r="BB373" s="1"/>
      <c r="BC373" t="s">
        <v>1093</v>
      </c>
      <c r="BD373" s="1"/>
    </row>
    <row r="374" spans="54:56" ht="15">
      <c r="BB374" s="1"/>
      <c r="BC374" t="s">
        <v>1094</v>
      </c>
      <c r="BD374" s="1"/>
    </row>
    <row r="375" spans="54:56" ht="15">
      <c r="BB375" s="1"/>
      <c r="BC375" t="s">
        <v>1095</v>
      </c>
      <c r="BD375" s="1"/>
    </row>
    <row r="376" spans="54:56" ht="15">
      <c r="BB376" s="1"/>
      <c r="BC376" t="s">
        <v>1096</v>
      </c>
      <c r="BD376" s="1"/>
    </row>
    <row r="377" spans="54:56" ht="15">
      <c r="BB377" s="1"/>
      <c r="BC377" t="s">
        <v>1097</v>
      </c>
      <c r="BD377" s="1"/>
    </row>
    <row r="378" spans="54:56" ht="15">
      <c r="BB378" s="1"/>
      <c r="BC378" t="s">
        <v>1098</v>
      </c>
      <c r="BD378" s="1"/>
    </row>
    <row r="379" spans="54:56" ht="15">
      <c r="BB379" s="1"/>
      <c r="BC379" t="s">
        <v>1099</v>
      </c>
      <c r="BD379" s="1"/>
    </row>
    <row r="380" spans="54:56" ht="15">
      <c r="BB380" s="1"/>
      <c r="BC380" t="s">
        <v>1100</v>
      </c>
      <c r="BD380" s="1"/>
    </row>
    <row r="381" spans="54:56" ht="15">
      <c r="BB381" s="1"/>
      <c r="BC381" t="s">
        <v>1101</v>
      </c>
      <c r="BD381" s="1"/>
    </row>
    <row r="382" spans="54:56" ht="15">
      <c r="BB382" s="1"/>
      <c r="BC382" t="s">
        <v>1102</v>
      </c>
      <c r="BD382" s="1"/>
    </row>
    <row r="383" spans="54:56" ht="15">
      <c r="BB383" s="1"/>
      <c r="BC383" t="s">
        <v>1103</v>
      </c>
      <c r="BD383" s="1"/>
    </row>
    <row r="384" spans="54:56" ht="15">
      <c r="BB384" s="1"/>
      <c r="BC384" t="s">
        <v>1104</v>
      </c>
      <c r="BD384" s="1"/>
    </row>
    <row r="385" spans="54:56" ht="15">
      <c r="BB385" s="1"/>
      <c r="BC385" t="s">
        <v>1105</v>
      </c>
      <c r="BD385" s="1"/>
    </row>
    <row r="386" spans="54:56" ht="15">
      <c r="BB386" s="1"/>
      <c r="BC386" t="s">
        <v>1106</v>
      </c>
      <c r="BD386" s="1"/>
    </row>
    <row r="387" spans="54:56" ht="15">
      <c r="BB387" s="1"/>
      <c r="BC387" t="s">
        <v>1107</v>
      </c>
      <c r="BD387" s="1"/>
    </row>
    <row r="388" spans="54:56" ht="15">
      <c r="BB388" s="1"/>
      <c r="BC388" t="s">
        <v>1108</v>
      </c>
      <c r="BD388" s="1"/>
    </row>
    <row r="389" spans="54:56" ht="15">
      <c r="BB389" s="1"/>
      <c r="BC389" t="s">
        <v>1109</v>
      </c>
      <c r="BD389" s="1"/>
    </row>
    <row r="390" spans="54:56" ht="15">
      <c r="BB390" s="1"/>
      <c r="BC390" t="s">
        <v>1110</v>
      </c>
      <c r="BD390" s="1"/>
    </row>
    <row r="391" spans="54:56" ht="15">
      <c r="BB391" s="1"/>
      <c r="BC391" t="s">
        <v>1111</v>
      </c>
      <c r="BD391" s="1"/>
    </row>
    <row r="392" spans="54:56" ht="15">
      <c r="BB392" s="1"/>
      <c r="BC392" t="s">
        <v>1112</v>
      </c>
      <c r="BD392" s="1"/>
    </row>
    <row r="393" spans="54:56" ht="15">
      <c r="BB393" s="1"/>
      <c r="BC393" t="s">
        <v>1113</v>
      </c>
      <c r="BD393" s="1"/>
    </row>
    <row r="394" spans="54:56" ht="15">
      <c r="BB394" s="1"/>
      <c r="BC394" t="s">
        <v>1114</v>
      </c>
      <c r="BD394" s="1"/>
    </row>
    <row r="395" spans="54:56" ht="15">
      <c r="BB395" s="1"/>
      <c r="BC395" t="s">
        <v>1115</v>
      </c>
      <c r="BD395" s="1"/>
    </row>
    <row r="396" spans="54:56" ht="15">
      <c r="BB396" s="1"/>
      <c r="BC396" t="s">
        <v>1116</v>
      </c>
      <c r="BD396" s="1"/>
    </row>
    <row r="397" spans="54:56" ht="15">
      <c r="BB397" s="1"/>
      <c r="BC397" t="s">
        <v>1117</v>
      </c>
      <c r="BD397" s="1"/>
    </row>
    <row r="398" spans="54:56" ht="15">
      <c r="BB398" s="1"/>
      <c r="BC398" t="s">
        <v>1118</v>
      </c>
      <c r="BD398" s="1"/>
    </row>
    <row r="399" spans="54:56" ht="15">
      <c r="BB399" s="1"/>
      <c r="BC399" t="s">
        <v>1119</v>
      </c>
      <c r="BD399" s="1"/>
    </row>
    <row r="400" spans="54:56" ht="15">
      <c r="BB400" s="1"/>
      <c r="BC400" t="s">
        <v>1120</v>
      </c>
      <c r="BD400" s="1"/>
    </row>
    <row r="401" spans="54:56" ht="15">
      <c r="BB401" s="1"/>
      <c r="BC401" t="s">
        <v>1121</v>
      </c>
      <c r="BD401" s="1"/>
    </row>
    <row r="402" spans="54:56" ht="15">
      <c r="BB402" s="1"/>
      <c r="BC402" t="s">
        <v>1122</v>
      </c>
      <c r="BD402" s="1"/>
    </row>
    <row r="403" spans="54:56" ht="15">
      <c r="BB403" s="1"/>
      <c r="BC403" t="s">
        <v>1123</v>
      </c>
      <c r="BD403" s="1"/>
    </row>
    <row r="404" spans="54:56" ht="15">
      <c r="BB404" s="1"/>
      <c r="BC404" t="s">
        <v>1124</v>
      </c>
      <c r="BD404" s="1"/>
    </row>
    <row r="405" spans="54:56" ht="15">
      <c r="BB405" s="1"/>
      <c r="BC405" t="s">
        <v>1125</v>
      </c>
      <c r="BD405" s="1"/>
    </row>
    <row r="406" spans="54:56" ht="15">
      <c r="BB406" s="1"/>
      <c r="BC406" t="s">
        <v>1126</v>
      </c>
      <c r="BD406" s="1"/>
    </row>
    <row r="407" spans="54:56" ht="15">
      <c r="BB407" s="1"/>
      <c r="BC407" t="s">
        <v>1127</v>
      </c>
      <c r="BD407" s="1"/>
    </row>
    <row r="408" spans="54:56" ht="15">
      <c r="BB408" s="1"/>
      <c r="BC408" t="s">
        <v>1128</v>
      </c>
      <c r="BD408" s="1"/>
    </row>
    <row r="409" spans="54:56" ht="15">
      <c r="BB409" s="1"/>
      <c r="BC409" t="s">
        <v>1129</v>
      </c>
      <c r="BD409" s="1"/>
    </row>
    <row r="410" spans="54:56" ht="15">
      <c r="BB410" s="1"/>
      <c r="BC410" t="s">
        <v>1130</v>
      </c>
      <c r="BD410" s="1"/>
    </row>
    <row r="411" spans="54:56" ht="15">
      <c r="BB411" s="1"/>
      <c r="BC411" t="s">
        <v>1131</v>
      </c>
      <c r="BD411" s="1"/>
    </row>
    <row r="412" spans="54:56" ht="15">
      <c r="BB412" s="1"/>
      <c r="BC412" t="s">
        <v>1132</v>
      </c>
      <c r="BD412" s="1"/>
    </row>
    <row r="413" spans="54:56" ht="15">
      <c r="BB413" s="1"/>
      <c r="BC413" t="s">
        <v>1133</v>
      </c>
      <c r="BD413" s="1"/>
    </row>
    <row r="414" spans="54:56" ht="15">
      <c r="BB414" s="1"/>
      <c r="BC414" t="s">
        <v>1134</v>
      </c>
      <c r="BD414" s="1"/>
    </row>
    <row r="415" spans="54:56" ht="15">
      <c r="BB415" s="1"/>
      <c r="BC415" t="s">
        <v>1135</v>
      </c>
      <c r="BD415" s="1"/>
    </row>
    <row r="416" spans="54:56" ht="15">
      <c r="BB416" s="1"/>
      <c r="BC416" t="s">
        <v>1136</v>
      </c>
      <c r="BD416" s="1"/>
    </row>
    <row r="417" spans="54:56" ht="15">
      <c r="BB417" s="1"/>
      <c r="BC417" t="s">
        <v>1137</v>
      </c>
      <c r="BD417" s="1"/>
    </row>
    <row r="418" spans="54:56" ht="15">
      <c r="BB418" s="1"/>
      <c r="BC418" t="s">
        <v>1138</v>
      </c>
      <c r="BD418" s="1"/>
    </row>
    <row r="419" spans="54:56" ht="15">
      <c r="BB419" s="1"/>
      <c r="BC419" t="s">
        <v>1139</v>
      </c>
      <c r="BD419" s="1"/>
    </row>
    <row r="420" spans="54:56" ht="15">
      <c r="BB420" s="1"/>
      <c r="BC420" t="s">
        <v>1140</v>
      </c>
      <c r="BD420" s="1"/>
    </row>
    <row r="421" spans="54:56" ht="15">
      <c r="BB421" s="1"/>
      <c r="BC421" t="s">
        <v>1141</v>
      </c>
      <c r="BD421" s="1"/>
    </row>
    <row r="422" spans="54:56" ht="15">
      <c r="BB422" s="1"/>
      <c r="BC422" t="s">
        <v>1142</v>
      </c>
      <c r="BD422" s="1"/>
    </row>
    <row r="423" spans="54:56" ht="15">
      <c r="BB423" s="1"/>
      <c r="BC423" t="s">
        <v>1143</v>
      </c>
      <c r="BD423" s="1"/>
    </row>
    <row r="424" spans="54:56" ht="15">
      <c r="BB424" s="1"/>
      <c r="BC424" t="s">
        <v>1144</v>
      </c>
      <c r="BD424" s="1"/>
    </row>
    <row r="425" spans="54:56" ht="15">
      <c r="BB425" s="1"/>
      <c r="BC425" t="s">
        <v>1145</v>
      </c>
      <c r="BD425" s="1"/>
    </row>
    <row r="426" spans="54:56" ht="15">
      <c r="BB426" s="1"/>
      <c r="BC426" t="s">
        <v>1146</v>
      </c>
      <c r="BD426" s="1"/>
    </row>
    <row r="427" spans="54:56" ht="15">
      <c r="BB427" s="1"/>
      <c r="BC427" t="s">
        <v>1147</v>
      </c>
      <c r="BD427" s="1"/>
    </row>
    <row r="428" spans="54:56" ht="15">
      <c r="BB428" s="1"/>
      <c r="BC428" t="s">
        <v>1148</v>
      </c>
      <c r="BD428" s="1"/>
    </row>
    <row r="429" spans="54:56" ht="15">
      <c r="BB429" s="1"/>
      <c r="BC429" t="s">
        <v>1149</v>
      </c>
      <c r="BD429" s="1"/>
    </row>
    <row r="430" spans="54:56" ht="15">
      <c r="BB430" s="1"/>
      <c r="BC430" t="s">
        <v>1150</v>
      </c>
      <c r="BD430" s="1"/>
    </row>
    <row r="431" spans="54:56" ht="15">
      <c r="BB431" s="1"/>
      <c r="BC431" t="s">
        <v>1151</v>
      </c>
      <c r="BD431" s="1"/>
    </row>
    <row r="432" spans="54:56" ht="15">
      <c r="BB432" s="1"/>
      <c r="BC432" t="s">
        <v>1152</v>
      </c>
      <c r="BD432" s="1"/>
    </row>
    <row r="433" spans="54:56" ht="15">
      <c r="BB433" s="1"/>
      <c r="BC433" t="s">
        <v>1153</v>
      </c>
      <c r="BD433" s="1"/>
    </row>
    <row r="434" spans="54:56" ht="15">
      <c r="BB434" s="1"/>
      <c r="BC434" t="s">
        <v>1154</v>
      </c>
      <c r="BD434" s="1"/>
    </row>
    <row r="435" spans="54:56" ht="15">
      <c r="BB435" s="1"/>
      <c r="BC435" t="s">
        <v>1155</v>
      </c>
      <c r="BD435" s="1"/>
    </row>
    <row r="436" spans="54:56" ht="15">
      <c r="BB436" s="1"/>
      <c r="BC436" t="s">
        <v>1156</v>
      </c>
      <c r="BD436" s="1"/>
    </row>
    <row r="437" spans="54:56" ht="15">
      <c r="BB437" s="1"/>
      <c r="BC437" t="s">
        <v>1157</v>
      </c>
      <c r="BD437" s="1"/>
    </row>
    <row r="438" spans="54:56" ht="15">
      <c r="BB438" s="1"/>
      <c r="BC438" t="s">
        <v>1158</v>
      </c>
      <c r="BD438" s="1"/>
    </row>
    <row r="439" spans="54:56" ht="15">
      <c r="BB439" s="1"/>
      <c r="BC439" t="s">
        <v>1159</v>
      </c>
      <c r="BD439" s="1"/>
    </row>
    <row r="440" spans="54:56" ht="15">
      <c r="BB440" s="1"/>
      <c r="BC440" t="s">
        <v>1160</v>
      </c>
      <c r="BD440" s="1"/>
    </row>
    <row r="441" spans="54:56" ht="15">
      <c r="BB441" s="1"/>
      <c r="BC441" t="s">
        <v>1161</v>
      </c>
      <c r="BD441" s="1"/>
    </row>
    <row r="442" spans="54:56" ht="15">
      <c r="BB442" s="1"/>
      <c r="BC442" t="s">
        <v>1162</v>
      </c>
      <c r="BD442" s="1"/>
    </row>
    <row r="443" spans="54:56" ht="15">
      <c r="BB443" s="1"/>
      <c r="BC443" t="s">
        <v>1163</v>
      </c>
      <c r="BD443" s="1"/>
    </row>
    <row r="444" spans="54:56" ht="15">
      <c r="BB444" s="1"/>
      <c r="BC444" t="s">
        <v>1164</v>
      </c>
      <c r="BD444" s="1"/>
    </row>
    <row r="445" spans="54:56" ht="15">
      <c r="BB445" s="1"/>
      <c r="BC445" t="s">
        <v>1165</v>
      </c>
      <c r="BD445" s="1"/>
    </row>
    <row r="446" spans="54:56" ht="15">
      <c r="BB446" s="1"/>
      <c r="BC446" t="s">
        <v>1166</v>
      </c>
      <c r="BD446" s="1"/>
    </row>
    <row r="447" spans="54:56" ht="15">
      <c r="BB447" s="1"/>
      <c r="BC447" t="s">
        <v>1167</v>
      </c>
      <c r="BD447" s="1"/>
    </row>
    <row r="448" spans="54:56" ht="15">
      <c r="BB448" s="1"/>
      <c r="BC448" t="s">
        <v>1168</v>
      </c>
      <c r="BD448" s="1"/>
    </row>
    <row r="449" spans="54:56" ht="15">
      <c r="BB449" s="1"/>
      <c r="BC449" t="s">
        <v>1169</v>
      </c>
      <c r="BD449" s="1"/>
    </row>
    <row r="450" spans="54:56" ht="15">
      <c r="BB450" s="1"/>
      <c r="BC450" t="s">
        <v>1170</v>
      </c>
      <c r="BD450" s="1"/>
    </row>
    <row r="451" spans="54:56" ht="15">
      <c r="BB451" s="1"/>
      <c r="BC451" t="s">
        <v>1171</v>
      </c>
      <c r="BD451" s="1"/>
    </row>
    <row r="452" spans="54:56" ht="15">
      <c r="BB452" s="1"/>
      <c r="BC452" t="s">
        <v>1172</v>
      </c>
      <c r="BD452" s="1"/>
    </row>
    <row r="453" spans="54:56" ht="15">
      <c r="BB453" s="1"/>
      <c r="BC453" t="s">
        <v>1173</v>
      </c>
      <c r="BD453" s="1"/>
    </row>
    <row r="454" spans="54:56" ht="15">
      <c r="BB454" s="1"/>
      <c r="BC454" t="s">
        <v>1174</v>
      </c>
      <c r="BD454" s="1"/>
    </row>
    <row r="455" spans="54:56" ht="15">
      <c r="BB455" s="1"/>
      <c r="BC455" t="s">
        <v>1175</v>
      </c>
      <c r="BD455" s="1"/>
    </row>
    <row r="456" spans="54:56" ht="15">
      <c r="BB456" s="1"/>
      <c r="BC456" t="s">
        <v>1176</v>
      </c>
      <c r="BD456" s="1"/>
    </row>
    <row r="457" spans="54:56" ht="15">
      <c r="BB457" s="1"/>
      <c r="BC457" t="s">
        <v>1177</v>
      </c>
      <c r="BD457" s="1"/>
    </row>
    <row r="458" spans="54:56" ht="15">
      <c r="BB458" s="1"/>
      <c r="BC458" t="s">
        <v>1178</v>
      </c>
      <c r="BD458" s="1"/>
    </row>
    <row r="459" spans="54:56" ht="15">
      <c r="BB459" s="1"/>
      <c r="BC459" t="s">
        <v>1179</v>
      </c>
      <c r="BD459" s="1"/>
    </row>
    <row r="460" spans="54:56" ht="15">
      <c r="BB460" s="1"/>
      <c r="BC460" t="s">
        <v>1180</v>
      </c>
      <c r="BD460" s="1"/>
    </row>
    <row r="461" spans="54:56" ht="15">
      <c r="BB461" s="1"/>
      <c r="BC461" t="s">
        <v>1181</v>
      </c>
      <c r="BD461" s="1"/>
    </row>
    <row r="462" spans="54:56" ht="15">
      <c r="BB462" s="1"/>
      <c r="BC462" t="s">
        <v>1182</v>
      </c>
      <c r="BD462" s="1"/>
    </row>
    <row r="463" spans="54:56" ht="15">
      <c r="BB463" s="1"/>
      <c r="BC463" t="s">
        <v>1183</v>
      </c>
      <c r="BD463" s="1"/>
    </row>
    <row r="464" spans="54:56" ht="15">
      <c r="BB464" s="1"/>
      <c r="BC464" t="s">
        <v>1184</v>
      </c>
      <c r="BD464" s="1"/>
    </row>
    <row r="465" spans="54:56" ht="15">
      <c r="BB465" s="1"/>
      <c r="BC465" t="s">
        <v>1185</v>
      </c>
      <c r="BD465" s="1"/>
    </row>
    <row r="466" spans="54:56" ht="15">
      <c r="BB466" s="1"/>
      <c r="BC466" t="s">
        <v>1186</v>
      </c>
      <c r="BD466" s="1"/>
    </row>
    <row r="467" spans="54:56" ht="15">
      <c r="BB467" s="1"/>
      <c r="BC467" t="s">
        <v>1187</v>
      </c>
      <c r="BD467" s="1"/>
    </row>
    <row r="468" spans="54:56" ht="15">
      <c r="BB468" s="1"/>
      <c r="BC468" t="s">
        <v>1188</v>
      </c>
      <c r="BD468" s="1"/>
    </row>
    <row r="469" spans="54:56" ht="15">
      <c r="BB469" s="1"/>
      <c r="BC469" t="s">
        <v>1189</v>
      </c>
      <c r="BD469" s="1"/>
    </row>
    <row r="470" spans="54:56" ht="15">
      <c r="BB470" s="1"/>
      <c r="BC470" t="s">
        <v>1190</v>
      </c>
      <c r="BD470" s="1"/>
    </row>
    <row r="471" spans="54:56" ht="15">
      <c r="BB471" s="1"/>
      <c r="BC471" t="s">
        <v>1191</v>
      </c>
      <c r="BD471" s="1"/>
    </row>
    <row r="472" spans="54:56" ht="15">
      <c r="BB472" s="1"/>
      <c r="BC472" t="s">
        <v>1192</v>
      </c>
      <c r="BD472" s="1"/>
    </row>
    <row r="473" spans="54:56" ht="15">
      <c r="BB473" s="1"/>
      <c r="BC473" t="s">
        <v>1193</v>
      </c>
      <c r="BD473" s="1"/>
    </row>
    <row r="474" spans="54:56" ht="15">
      <c r="BB474" s="1"/>
      <c r="BC474" t="s">
        <v>1194</v>
      </c>
      <c r="BD474" s="1"/>
    </row>
    <row r="475" spans="54:56" ht="15">
      <c r="BB475" s="1"/>
      <c r="BC475" t="s">
        <v>1195</v>
      </c>
      <c r="BD475" s="1"/>
    </row>
    <row r="476" spans="54:56" ht="15">
      <c r="BB476" s="1"/>
      <c r="BC476" t="s">
        <v>1196</v>
      </c>
      <c r="BD476" s="1"/>
    </row>
    <row r="477" spans="54:56" ht="15">
      <c r="BB477" s="1"/>
      <c r="BC477" t="s">
        <v>1197</v>
      </c>
      <c r="BD477" s="1"/>
    </row>
    <row r="478" spans="54:56" ht="15">
      <c r="BB478" s="1"/>
      <c r="BC478" t="s">
        <v>1198</v>
      </c>
      <c r="BD478" s="1"/>
    </row>
    <row r="479" spans="54:56" ht="15">
      <c r="BB479" s="1"/>
      <c r="BC479" t="s">
        <v>1199</v>
      </c>
      <c r="BD479" s="1"/>
    </row>
    <row r="480" spans="54:56" ht="15">
      <c r="BB480" s="1"/>
      <c r="BC480" t="s">
        <v>1200</v>
      </c>
      <c r="BD480" s="1"/>
    </row>
    <row r="481" spans="54:56" ht="15">
      <c r="BB481" s="1"/>
      <c r="BC481" t="s">
        <v>1201</v>
      </c>
      <c r="BD481" s="1"/>
    </row>
    <row r="482" spans="54:56" ht="15">
      <c r="BB482" s="1"/>
      <c r="BC482" t="s">
        <v>1202</v>
      </c>
      <c r="BD482" s="1"/>
    </row>
    <row r="483" spans="54:56" ht="15">
      <c r="BB483" s="1"/>
      <c r="BC483" t="s">
        <v>1203</v>
      </c>
      <c r="BD483" s="1"/>
    </row>
    <row r="484" spans="54:56" ht="15">
      <c r="BB484" s="1"/>
      <c r="BC484" t="s">
        <v>1204</v>
      </c>
      <c r="BD484" s="1"/>
    </row>
    <row r="485" spans="54:56" ht="15">
      <c r="BB485" s="1"/>
      <c r="BC485" t="s">
        <v>1205</v>
      </c>
      <c r="BD485" s="1"/>
    </row>
    <row r="486" spans="54:56" ht="15">
      <c r="BB486" s="1"/>
      <c r="BC486" t="s">
        <v>1206</v>
      </c>
      <c r="BD486" s="1"/>
    </row>
    <row r="487" spans="54:56" ht="15">
      <c r="BB487" s="1"/>
      <c r="BC487" t="s">
        <v>1207</v>
      </c>
      <c r="BD487" s="1"/>
    </row>
    <row r="488" spans="54:56" ht="15">
      <c r="BB488" s="1"/>
      <c r="BC488" t="s">
        <v>1208</v>
      </c>
      <c r="BD488" s="1"/>
    </row>
    <row r="489" spans="54:56" ht="15">
      <c r="BB489" s="1"/>
      <c r="BC489" t="s">
        <v>1209</v>
      </c>
      <c r="BD489" s="1"/>
    </row>
    <row r="490" spans="54:56" ht="15">
      <c r="BB490" s="1"/>
      <c r="BC490" t="s">
        <v>1210</v>
      </c>
      <c r="BD490" s="1"/>
    </row>
    <row r="491" spans="54:56" ht="15">
      <c r="BB491" s="1"/>
      <c r="BC491" t="s">
        <v>1211</v>
      </c>
      <c r="BD491" s="1"/>
    </row>
    <row r="492" spans="54:56" ht="15">
      <c r="BB492" s="1"/>
      <c r="BC492" t="s">
        <v>1212</v>
      </c>
      <c r="BD492" s="1"/>
    </row>
    <row r="493" spans="54:56" ht="15">
      <c r="BB493" s="1"/>
      <c r="BC493" t="s">
        <v>1213</v>
      </c>
      <c r="BD493" s="1"/>
    </row>
    <row r="494" spans="54:56" ht="15">
      <c r="BB494" s="1"/>
      <c r="BC494" t="s">
        <v>1214</v>
      </c>
      <c r="BD494" s="1"/>
    </row>
    <row r="495" spans="54:56" ht="15">
      <c r="BB495" s="1"/>
      <c r="BC495" t="s">
        <v>1215</v>
      </c>
      <c r="BD495" s="1"/>
    </row>
    <row r="496" spans="54:56" ht="15">
      <c r="BB496" s="1"/>
      <c r="BC496" t="s">
        <v>1534</v>
      </c>
      <c r="BD496" s="1"/>
    </row>
    <row r="497" spans="54:56" ht="15">
      <c r="BB497" s="1"/>
      <c r="BC497" t="s">
        <v>1535</v>
      </c>
      <c r="BD497" s="1"/>
    </row>
    <row r="498" spans="54:56" ht="15">
      <c r="BB498" s="1"/>
      <c r="BC498" t="s">
        <v>1536</v>
      </c>
      <c r="BD498" s="1"/>
    </row>
    <row r="499" spans="54:56" ht="15">
      <c r="BB499" s="1"/>
      <c r="BC499" t="s">
        <v>1537</v>
      </c>
      <c r="BD499" s="1"/>
    </row>
    <row r="500" spans="54:56" ht="15">
      <c r="BB500" s="1"/>
      <c r="BC500" t="s">
        <v>1538</v>
      </c>
      <c r="BD500" s="1"/>
    </row>
    <row r="501" spans="54:56" ht="15">
      <c r="BB501" s="1"/>
      <c r="BC501" t="s">
        <v>1539</v>
      </c>
      <c r="BD501" s="1"/>
    </row>
    <row r="502" spans="54:56" ht="15">
      <c r="BB502" s="1"/>
      <c r="BC502" t="s">
        <v>1540</v>
      </c>
      <c r="BD502" s="1"/>
    </row>
    <row r="503" spans="54:56" ht="15">
      <c r="BB503" s="1"/>
      <c r="BC503" t="s">
        <v>1541</v>
      </c>
      <c r="BD503" s="1"/>
    </row>
    <row r="504" spans="54:56" ht="15">
      <c r="BB504" s="1"/>
      <c r="BC504" t="s">
        <v>1542</v>
      </c>
      <c r="BD504" s="1"/>
    </row>
    <row r="505" spans="54:56" ht="15">
      <c r="BB505" s="1"/>
      <c r="BC505" t="s">
        <v>1543</v>
      </c>
      <c r="BD505" s="1"/>
    </row>
    <row r="506" spans="54:56" ht="15">
      <c r="BB506" s="1"/>
      <c r="BC506" t="s">
        <v>1544</v>
      </c>
      <c r="BD506" s="1"/>
    </row>
    <row r="507" spans="54:56" ht="15">
      <c r="BB507" s="1"/>
      <c r="BC507" t="s">
        <v>1545</v>
      </c>
      <c r="BD507" s="1"/>
    </row>
    <row r="508" spans="54:56" ht="15">
      <c r="BB508" s="1"/>
      <c r="BC508" t="s">
        <v>1546</v>
      </c>
      <c r="BD508" s="1"/>
    </row>
    <row r="509" spans="54:56" ht="15">
      <c r="BB509" s="1"/>
      <c r="BC509" t="s">
        <v>1547</v>
      </c>
      <c r="BD509" s="1"/>
    </row>
    <row r="510" spans="54:56" ht="15">
      <c r="BB510" s="1"/>
      <c r="BC510" t="s">
        <v>1548</v>
      </c>
      <c r="BD510" s="1"/>
    </row>
    <row r="511" spans="54:56" ht="15">
      <c r="BB511" s="1"/>
      <c r="BC511" t="s">
        <v>1549</v>
      </c>
      <c r="BD511" s="1"/>
    </row>
    <row r="512" spans="54:56" ht="15">
      <c r="BB512" s="1"/>
      <c r="BC512" t="s">
        <v>1550</v>
      </c>
      <c r="BD512" s="1"/>
    </row>
    <row r="513" spans="54:56" ht="15">
      <c r="BB513" s="1"/>
      <c r="BC513" t="s">
        <v>1551</v>
      </c>
      <c r="BD513" s="1"/>
    </row>
    <row r="514" spans="54:56" ht="15">
      <c r="BB514" s="1"/>
      <c r="BC514" t="s">
        <v>1552</v>
      </c>
      <c r="BD514" s="1"/>
    </row>
    <row r="515" spans="54:56" ht="15">
      <c r="BB515" s="1"/>
      <c r="BC515" t="s">
        <v>1553</v>
      </c>
      <c r="BD515" s="1"/>
    </row>
    <row r="516" spans="54:56" ht="15">
      <c r="BB516" s="1"/>
      <c r="BC516" t="s">
        <v>1554</v>
      </c>
      <c r="BD516" s="1"/>
    </row>
    <row r="517" spans="54:56" ht="15">
      <c r="BB517" s="1"/>
      <c r="BC517" t="s">
        <v>1555</v>
      </c>
      <c r="BD517" s="1"/>
    </row>
    <row r="518" spans="54:56" ht="15">
      <c r="BB518" s="1"/>
      <c r="BC518" t="s">
        <v>1556</v>
      </c>
      <c r="BD518" s="1"/>
    </row>
    <row r="519" spans="54:56" ht="15">
      <c r="BB519" s="1"/>
      <c r="BC519" t="s">
        <v>1557</v>
      </c>
      <c r="BD519" s="1"/>
    </row>
    <row r="520" spans="54:56" ht="15">
      <c r="BB520" s="1"/>
      <c r="BC520" t="s">
        <v>1558</v>
      </c>
      <c r="BD520" s="1"/>
    </row>
    <row r="521" spans="54:56" ht="15">
      <c r="BB521" s="1"/>
      <c r="BC521" t="s">
        <v>1559</v>
      </c>
      <c r="BD521" s="1"/>
    </row>
    <row r="522" spans="54:56" ht="15">
      <c r="BB522" s="1"/>
      <c r="BC522" t="s">
        <v>1560</v>
      </c>
      <c r="BD522" s="1"/>
    </row>
    <row r="523" spans="54:56" ht="15">
      <c r="BB523" s="1"/>
      <c r="BC523" t="s">
        <v>1561</v>
      </c>
      <c r="BD523" s="1"/>
    </row>
    <row r="524" spans="54:56" ht="15">
      <c r="BB524" s="1"/>
      <c r="BC524" t="s">
        <v>1562</v>
      </c>
      <c r="BD524" s="1"/>
    </row>
    <row r="525" spans="54:56" ht="15">
      <c r="BB525" s="1"/>
      <c r="BC525" t="s">
        <v>1563</v>
      </c>
      <c r="BD525" s="1"/>
    </row>
    <row r="526" spans="54:56" ht="15">
      <c r="BB526" s="1"/>
      <c r="BC526" t="s">
        <v>1564</v>
      </c>
      <c r="BD526" s="1"/>
    </row>
    <row r="527" spans="54:56" ht="15">
      <c r="BB527" s="1"/>
      <c r="BC527" t="s">
        <v>1565</v>
      </c>
      <c r="BD527" s="1"/>
    </row>
    <row r="528" spans="54:56" ht="15">
      <c r="BB528" s="1"/>
      <c r="BC528" t="s">
        <v>1566</v>
      </c>
      <c r="BD528" s="1"/>
    </row>
    <row r="529" spans="54:56" ht="15">
      <c r="BB529" s="1"/>
      <c r="BC529" t="s">
        <v>1567</v>
      </c>
      <c r="BD529" s="1"/>
    </row>
    <row r="530" spans="54:56" ht="15">
      <c r="BB530" s="1"/>
      <c r="BC530" t="s">
        <v>1568</v>
      </c>
      <c r="BD530" s="1"/>
    </row>
    <row r="531" spans="54:56" ht="15">
      <c r="BB531" s="1"/>
      <c r="BC531" t="s">
        <v>1569</v>
      </c>
      <c r="BD531" s="1"/>
    </row>
    <row r="532" spans="54:56" ht="15">
      <c r="BB532" s="1"/>
      <c r="BC532" t="s">
        <v>1570</v>
      </c>
      <c r="BD532" s="1"/>
    </row>
    <row r="533" spans="54:56" ht="15">
      <c r="BB533" s="1"/>
      <c r="BC533" t="s">
        <v>1571</v>
      </c>
      <c r="BD533" s="1"/>
    </row>
    <row r="534" spans="54:56" ht="15">
      <c r="BB534" s="1"/>
      <c r="BC534" t="s">
        <v>1572</v>
      </c>
      <c r="BD534" s="1"/>
    </row>
    <row r="535" spans="54:56" ht="15">
      <c r="BB535" s="1"/>
      <c r="BC535" t="s">
        <v>1573</v>
      </c>
      <c r="BD535" s="1"/>
    </row>
    <row r="536" spans="54:56" ht="15">
      <c r="BB536" s="1"/>
      <c r="BC536" t="s">
        <v>1574</v>
      </c>
      <c r="BD536" s="1"/>
    </row>
    <row r="537" spans="54:56" ht="15">
      <c r="BB537" s="1"/>
      <c r="BC537" t="s">
        <v>1575</v>
      </c>
      <c r="BD537" s="1"/>
    </row>
    <row r="538" spans="54:56" ht="15">
      <c r="BB538" s="1"/>
      <c r="BC538" t="s">
        <v>1576</v>
      </c>
      <c r="BD538" s="1"/>
    </row>
    <row r="539" spans="54:56" ht="15">
      <c r="BB539" s="1"/>
      <c r="BC539" t="s">
        <v>1577</v>
      </c>
      <c r="BD539" s="1"/>
    </row>
    <row r="540" spans="54:56" ht="15">
      <c r="BB540" s="1"/>
      <c r="BC540" t="s">
        <v>1578</v>
      </c>
      <c r="BD540" s="1"/>
    </row>
    <row r="541" spans="54:56" ht="15">
      <c r="BB541" s="1"/>
      <c r="BC541" t="s">
        <v>1579</v>
      </c>
      <c r="BD541" s="1"/>
    </row>
    <row r="542" spans="54:56" ht="15">
      <c r="BB542" s="1"/>
      <c r="BC542" t="s">
        <v>1580</v>
      </c>
      <c r="BD542" s="1"/>
    </row>
    <row r="543" spans="54:56" ht="15">
      <c r="BB543" s="1"/>
      <c r="BC543" t="s">
        <v>1581</v>
      </c>
      <c r="BD543" s="1"/>
    </row>
    <row r="544" spans="54:56" ht="15">
      <c r="BB544" s="1"/>
      <c r="BC544" t="s">
        <v>1582</v>
      </c>
      <c r="BD544" s="1"/>
    </row>
    <row r="545" spans="54:56" ht="15">
      <c r="BB545" s="1"/>
      <c r="BC545" t="s">
        <v>1583</v>
      </c>
      <c r="BD545" s="1"/>
    </row>
    <row r="546" spans="54:56" ht="15">
      <c r="BB546" s="1"/>
      <c r="BC546" t="s">
        <v>1584</v>
      </c>
      <c r="BD546" s="1"/>
    </row>
    <row r="547" spans="54:56" ht="15">
      <c r="BB547" s="1"/>
      <c r="BC547" t="s">
        <v>1585</v>
      </c>
      <c r="BD547" s="1"/>
    </row>
    <row r="548" spans="54:56" ht="15">
      <c r="BB548" s="1"/>
      <c r="BC548" t="s">
        <v>1586</v>
      </c>
      <c r="BD548" s="1"/>
    </row>
    <row r="549" spans="54:56" ht="15">
      <c r="BB549" s="1"/>
      <c r="BC549" t="s">
        <v>1587</v>
      </c>
      <c r="BD549" s="1"/>
    </row>
    <row r="550" spans="54:56" ht="15">
      <c r="BB550" s="1"/>
      <c r="BC550" t="s">
        <v>1588</v>
      </c>
      <c r="BD550" s="1"/>
    </row>
    <row r="551" spans="54:56" ht="15">
      <c r="BB551" s="1"/>
      <c r="BC551" t="s">
        <v>1589</v>
      </c>
      <c r="BD551" s="1"/>
    </row>
    <row r="552" spans="54:56" ht="15">
      <c r="BB552" s="1"/>
      <c r="BC552" t="s">
        <v>1590</v>
      </c>
      <c r="BD552" s="1"/>
    </row>
    <row r="553" spans="54:56" ht="15">
      <c r="BB553" s="1"/>
      <c r="BC553" t="s">
        <v>1591</v>
      </c>
      <c r="BD553" s="1"/>
    </row>
    <row r="554" spans="54:56" ht="15">
      <c r="BB554" s="1"/>
      <c r="BC554" t="s">
        <v>1592</v>
      </c>
      <c r="BD554" s="1"/>
    </row>
    <row r="555" spans="54:56" ht="15">
      <c r="BB555" s="1"/>
      <c r="BC555" t="s">
        <v>1593</v>
      </c>
      <c r="BD555" s="1"/>
    </row>
    <row r="556" spans="54:56" ht="15">
      <c r="BB556" s="1"/>
      <c r="BC556" t="s">
        <v>1594</v>
      </c>
      <c r="BD556" s="1"/>
    </row>
    <row r="557" spans="54:56" ht="15">
      <c r="BB557" s="1"/>
      <c r="BC557" t="s">
        <v>1595</v>
      </c>
      <c r="BD557" s="1"/>
    </row>
    <row r="558" spans="54:56" ht="15">
      <c r="BB558" s="1"/>
      <c r="BC558" t="s">
        <v>1596</v>
      </c>
      <c r="BD558" s="1"/>
    </row>
    <row r="559" spans="54:56" ht="15">
      <c r="BB559" s="1"/>
      <c r="BC559" t="s">
        <v>1597</v>
      </c>
      <c r="BD559" s="1"/>
    </row>
    <row r="560" spans="54:56" ht="15">
      <c r="BB560" s="1"/>
      <c r="BC560" t="s">
        <v>1598</v>
      </c>
      <c r="BD560" s="1"/>
    </row>
    <row r="561" spans="54:56" ht="15">
      <c r="BB561" s="1"/>
      <c r="BC561" t="s">
        <v>1599</v>
      </c>
      <c r="BD561" s="1"/>
    </row>
    <row r="562" spans="54:56" ht="15">
      <c r="BB562" s="1"/>
      <c r="BC562" t="s">
        <v>1600</v>
      </c>
      <c r="BD562" s="1"/>
    </row>
    <row r="563" spans="54:56" ht="15">
      <c r="BB563" s="1"/>
      <c r="BC563" t="s">
        <v>1601</v>
      </c>
      <c r="BD563" s="1"/>
    </row>
    <row r="564" spans="54:56" ht="15">
      <c r="BB564" s="1"/>
      <c r="BC564" t="s">
        <v>1602</v>
      </c>
      <c r="BD564" s="1"/>
    </row>
    <row r="565" spans="54:56" ht="15">
      <c r="BB565" s="1"/>
      <c r="BC565" t="s">
        <v>1603</v>
      </c>
      <c r="BD565" s="1"/>
    </row>
    <row r="566" spans="54:56" ht="15">
      <c r="BB566" s="1"/>
      <c r="BC566" t="s">
        <v>1604</v>
      </c>
      <c r="BD566" s="1"/>
    </row>
    <row r="567" spans="54:56" ht="15">
      <c r="BB567" s="1"/>
      <c r="BC567" t="s">
        <v>1605</v>
      </c>
      <c r="BD567" s="1"/>
    </row>
    <row r="568" spans="54:56" ht="15">
      <c r="BB568" s="1"/>
      <c r="BC568" t="s">
        <v>1606</v>
      </c>
      <c r="BD568" s="1"/>
    </row>
    <row r="569" spans="54:56" ht="15">
      <c r="BB569" s="1"/>
      <c r="BC569" t="s">
        <v>1607</v>
      </c>
      <c r="BD569" s="1"/>
    </row>
    <row r="570" spans="54:56" ht="15">
      <c r="BB570" s="1"/>
      <c r="BC570" t="s">
        <v>1608</v>
      </c>
      <c r="BD570" s="1"/>
    </row>
    <row r="571" spans="54:56" ht="15">
      <c r="BB571" s="1"/>
      <c r="BC571" t="s">
        <v>1609</v>
      </c>
      <c r="BD571" s="1"/>
    </row>
    <row r="572" spans="54:56" ht="15">
      <c r="BB572" s="1"/>
      <c r="BC572" t="s">
        <v>1610</v>
      </c>
      <c r="BD572" s="1"/>
    </row>
    <row r="573" spans="54:56" ht="15">
      <c r="BB573" s="1"/>
      <c r="BC573" t="s">
        <v>1611</v>
      </c>
      <c r="BD573" s="1"/>
    </row>
    <row r="574" spans="54:56" ht="15">
      <c r="BB574" s="1"/>
      <c r="BC574" t="s">
        <v>1612</v>
      </c>
      <c r="BD574" s="1"/>
    </row>
    <row r="575" spans="54:56" ht="15">
      <c r="BB575" s="1"/>
      <c r="BC575" t="s">
        <v>1613</v>
      </c>
      <c r="BD575" s="1"/>
    </row>
    <row r="576" spans="54:56" ht="15">
      <c r="BB576" s="1"/>
      <c r="BC576" t="s">
        <v>1614</v>
      </c>
      <c r="BD576" s="1"/>
    </row>
    <row r="577" spans="54:56" ht="15">
      <c r="BB577" s="1"/>
      <c r="BC577" t="s">
        <v>1615</v>
      </c>
      <c r="BD577" s="1"/>
    </row>
    <row r="578" spans="54:56" ht="15">
      <c r="BB578" s="1"/>
      <c r="BC578" t="s">
        <v>1616</v>
      </c>
      <c r="BD578" s="1"/>
    </row>
    <row r="579" spans="54:56" ht="15">
      <c r="BB579" s="1"/>
      <c r="BC579" t="s">
        <v>1617</v>
      </c>
      <c r="BD579" s="1"/>
    </row>
    <row r="580" spans="54:56" ht="15">
      <c r="BB580" s="1"/>
      <c r="BC580" t="s">
        <v>1618</v>
      </c>
      <c r="BD580" s="1"/>
    </row>
    <row r="581" spans="54:56" ht="15">
      <c r="BB581" s="1"/>
      <c r="BC581" t="s">
        <v>1619</v>
      </c>
      <c r="BD581" s="1"/>
    </row>
    <row r="582" spans="54:56" ht="15">
      <c r="BB582" s="1"/>
      <c r="BC582" t="s">
        <v>1620</v>
      </c>
      <c r="BD582" s="1"/>
    </row>
    <row r="583" spans="54:56" ht="15">
      <c r="BB583" s="1"/>
      <c r="BC583" t="s">
        <v>1621</v>
      </c>
      <c r="BD583" s="1"/>
    </row>
    <row r="584" spans="54:56" ht="15">
      <c r="BB584" s="1"/>
      <c r="BC584" t="s">
        <v>1622</v>
      </c>
      <c r="BD584" s="1"/>
    </row>
    <row r="585" spans="54:56" ht="15">
      <c r="BB585" s="1"/>
      <c r="BC585" t="s">
        <v>1623</v>
      </c>
      <c r="BD585" s="1"/>
    </row>
    <row r="586" spans="54:56" ht="15">
      <c r="BB586" s="1"/>
      <c r="BC586" t="s">
        <v>1624</v>
      </c>
      <c r="BD586" s="1"/>
    </row>
    <row r="587" spans="54:56" ht="15">
      <c r="BB587" s="1"/>
      <c r="BC587" t="s">
        <v>1625</v>
      </c>
      <c r="BD587" s="1"/>
    </row>
    <row r="588" spans="54:56" ht="15">
      <c r="BB588" s="1"/>
      <c r="BC588" t="s">
        <v>1626</v>
      </c>
      <c r="BD588" s="1"/>
    </row>
    <row r="589" spans="54:56" ht="15">
      <c r="BB589" s="1"/>
      <c r="BC589" t="s">
        <v>1627</v>
      </c>
      <c r="BD589" s="1"/>
    </row>
    <row r="590" spans="54:56" ht="15">
      <c r="BB590" s="1"/>
      <c r="BC590" t="s">
        <v>1628</v>
      </c>
      <c r="BD590" s="1"/>
    </row>
    <row r="591" spans="54:56" ht="15">
      <c r="BB591" s="1"/>
      <c r="BC591" t="s">
        <v>1629</v>
      </c>
      <c r="BD591" s="1"/>
    </row>
    <row r="592" spans="54:56" ht="15">
      <c r="BB592" s="1"/>
      <c r="BC592" t="s">
        <v>1630</v>
      </c>
      <c r="BD592" s="1"/>
    </row>
    <row r="593" spans="54:56" ht="15">
      <c r="BB593" s="1"/>
      <c r="BC593" t="s">
        <v>1631</v>
      </c>
      <c r="BD593" s="1"/>
    </row>
    <row r="594" spans="54:56" ht="15">
      <c r="BB594" s="1"/>
      <c r="BC594" t="s">
        <v>1632</v>
      </c>
      <c r="BD594" s="1"/>
    </row>
    <row r="595" spans="54:56" ht="15">
      <c r="BB595" s="1"/>
      <c r="BC595" t="s">
        <v>1633</v>
      </c>
      <c r="BD595" s="1"/>
    </row>
    <row r="596" spans="54:56" ht="15">
      <c r="BB596" s="1"/>
      <c r="BC596" t="s">
        <v>1634</v>
      </c>
      <c r="BD596" s="1"/>
    </row>
    <row r="597" spans="54:56" ht="15">
      <c r="BB597" s="1"/>
      <c r="BC597" t="s">
        <v>1635</v>
      </c>
      <c r="BD597" s="1"/>
    </row>
    <row r="598" spans="54:56" ht="15">
      <c r="BB598" s="1"/>
      <c r="BC598" t="s">
        <v>1636</v>
      </c>
      <c r="BD598" s="1"/>
    </row>
    <row r="599" spans="54:56" ht="15">
      <c r="BB599" s="1"/>
      <c r="BC599" t="s">
        <v>1637</v>
      </c>
      <c r="BD599" s="1"/>
    </row>
    <row r="600" spans="54:56" ht="15">
      <c r="BB600" s="1"/>
      <c r="BC600" t="s">
        <v>1638</v>
      </c>
      <c r="BD600" s="1"/>
    </row>
    <row r="601" spans="54:56" ht="15">
      <c r="BB601" s="1"/>
      <c r="BC601" t="s">
        <v>1639</v>
      </c>
      <c r="BD601" s="1"/>
    </row>
    <row r="602" spans="54:56" ht="15">
      <c r="BB602" s="1"/>
      <c r="BC602" t="s">
        <v>1640</v>
      </c>
      <c r="BD602" s="1"/>
    </row>
    <row r="603" spans="54:56" ht="15">
      <c r="BB603" s="1"/>
      <c r="BC603" t="s">
        <v>1641</v>
      </c>
      <c r="BD603" s="1"/>
    </row>
    <row r="604" spans="54:56" ht="15">
      <c r="BB604" s="1"/>
      <c r="BC604" t="s">
        <v>1642</v>
      </c>
      <c r="BD604" s="1"/>
    </row>
    <row r="605" spans="54:56" ht="15">
      <c r="BB605" s="1"/>
      <c r="BC605" t="s">
        <v>1643</v>
      </c>
      <c r="BD605" s="1"/>
    </row>
    <row r="606" spans="54:56" ht="15">
      <c r="BB606" s="1"/>
      <c r="BC606" t="s">
        <v>1644</v>
      </c>
      <c r="BD606" s="1"/>
    </row>
    <row r="607" spans="54:56" ht="15">
      <c r="BB607" s="1"/>
      <c r="BC607" t="s">
        <v>1645</v>
      </c>
      <c r="BD607" s="1"/>
    </row>
    <row r="608" spans="54:56" ht="15">
      <c r="BB608" s="1"/>
      <c r="BC608" t="s">
        <v>1646</v>
      </c>
      <c r="BD608" s="1"/>
    </row>
    <row r="609" spans="54:56" ht="15">
      <c r="BB609" s="1"/>
      <c r="BC609" t="s">
        <v>1647</v>
      </c>
      <c r="BD609" s="1"/>
    </row>
    <row r="610" spans="54:56" ht="15">
      <c r="BB610" s="1"/>
      <c r="BC610" t="s">
        <v>1648</v>
      </c>
      <c r="BD610" s="1"/>
    </row>
    <row r="611" spans="54:56" ht="15">
      <c r="BB611" s="1"/>
      <c r="BC611" t="s">
        <v>1649</v>
      </c>
      <c r="BD611" s="1"/>
    </row>
    <row r="612" spans="54:56" ht="15">
      <c r="BB612" s="1"/>
      <c r="BC612" t="s">
        <v>1650</v>
      </c>
      <c r="BD612" s="1"/>
    </row>
    <row r="613" spans="54:56" ht="15">
      <c r="BB613" s="1"/>
      <c r="BC613" t="s">
        <v>1651</v>
      </c>
      <c r="BD613" s="1"/>
    </row>
    <row r="614" spans="54:56" ht="15">
      <c r="BB614" s="1"/>
      <c r="BC614" t="s">
        <v>1652</v>
      </c>
      <c r="BD614" s="1"/>
    </row>
    <row r="615" spans="54:56" ht="15">
      <c r="BB615" s="1"/>
      <c r="BC615" t="s">
        <v>1653</v>
      </c>
      <c r="BD615" s="1"/>
    </row>
    <row r="616" spans="54:56" ht="15">
      <c r="BB616" s="1"/>
      <c r="BC616" t="s">
        <v>1654</v>
      </c>
      <c r="BD616" s="1"/>
    </row>
    <row r="617" spans="54:56" ht="15">
      <c r="BB617" s="1"/>
      <c r="BC617" t="s">
        <v>1655</v>
      </c>
      <c r="BD617" s="1"/>
    </row>
    <row r="618" spans="54:56" ht="15">
      <c r="BB618" s="1"/>
      <c r="BC618" t="s">
        <v>1656</v>
      </c>
      <c r="BD618" s="1"/>
    </row>
    <row r="619" spans="54:56" ht="15">
      <c r="BB619" s="1"/>
      <c r="BC619" t="s">
        <v>1657</v>
      </c>
      <c r="BD619" s="1"/>
    </row>
    <row r="620" spans="54:56" ht="15">
      <c r="BB620" s="1"/>
      <c r="BC620" t="s">
        <v>1658</v>
      </c>
      <c r="BD620" s="1"/>
    </row>
    <row r="621" spans="54:56" ht="15">
      <c r="BB621" s="1"/>
      <c r="BC621" t="s">
        <v>1659</v>
      </c>
      <c r="BD621" s="1"/>
    </row>
    <row r="622" spans="54:56" ht="15">
      <c r="BB622" s="1"/>
      <c r="BC622" t="s">
        <v>1660</v>
      </c>
      <c r="BD622" s="1"/>
    </row>
    <row r="623" spans="54:56" ht="15">
      <c r="BB623" s="1"/>
      <c r="BC623" t="s">
        <v>1661</v>
      </c>
      <c r="BD623" s="1"/>
    </row>
    <row r="624" spans="54:56" ht="15">
      <c r="BB624" s="1"/>
      <c r="BC624" t="s">
        <v>1662</v>
      </c>
      <c r="BD624" s="1"/>
    </row>
    <row r="625" spans="54:56" ht="15">
      <c r="BB625" s="1"/>
      <c r="BC625" t="s">
        <v>1663</v>
      </c>
      <c r="BD625" s="1"/>
    </row>
    <row r="626" spans="54:56" ht="15">
      <c r="BB626" s="1"/>
      <c r="BC626" t="s">
        <v>1664</v>
      </c>
      <c r="BD626" s="1"/>
    </row>
    <row r="627" spans="54:56" ht="15">
      <c r="BB627" s="1"/>
      <c r="BC627" t="s">
        <v>1665</v>
      </c>
      <c r="BD627" s="1"/>
    </row>
    <row r="628" spans="54:56" ht="15">
      <c r="BB628" s="1"/>
      <c r="BC628" t="s">
        <v>1666</v>
      </c>
      <c r="BD628" s="1"/>
    </row>
    <row r="629" spans="54:56" ht="15">
      <c r="BB629" s="1"/>
      <c r="BC629" t="s">
        <v>1667</v>
      </c>
      <c r="BD629" s="1"/>
    </row>
    <row r="630" spans="54:56" ht="15">
      <c r="BB630" s="1"/>
      <c r="BC630" t="s">
        <v>1668</v>
      </c>
      <c r="BD630" s="1"/>
    </row>
    <row r="631" spans="54:56" ht="15">
      <c r="BB631" s="1"/>
      <c r="BC631" t="s">
        <v>1669</v>
      </c>
      <c r="BD631" s="1"/>
    </row>
    <row r="632" spans="54:56" ht="15">
      <c r="BB632" s="1"/>
      <c r="BC632" t="s">
        <v>1670</v>
      </c>
      <c r="BD632" s="1"/>
    </row>
    <row r="633" spans="54:56" ht="15">
      <c r="BB633" s="1"/>
      <c r="BC633" t="s">
        <v>1671</v>
      </c>
      <c r="BD633" s="1"/>
    </row>
    <row r="634" spans="54:56" ht="15">
      <c r="BB634" s="1"/>
      <c r="BC634" t="s">
        <v>1672</v>
      </c>
      <c r="BD634" s="1"/>
    </row>
    <row r="635" spans="54:56" ht="15">
      <c r="BB635" s="1"/>
      <c r="BC635" t="s">
        <v>1673</v>
      </c>
      <c r="BD635" s="1"/>
    </row>
    <row r="636" spans="54:56" ht="15">
      <c r="BB636" s="1"/>
      <c r="BC636" t="s">
        <v>1674</v>
      </c>
      <c r="BD636" s="1"/>
    </row>
    <row r="637" spans="54:56" ht="15">
      <c r="BB637" s="1"/>
      <c r="BC637" t="s">
        <v>1675</v>
      </c>
      <c r="BD637" s="1"/>
    </row>
    <row r="638" spans="54:56" ht="15">
      <c r="BB638" s="1"/>
      <c r="BC638" t="s">
        <v>1676</v>
      </c>
      <c r="BD638" s="1"/>
    </row>
    <row r="639" spans="54:56" ht="15">
      <c r="BB639" s="1"/>
      <c r="BC639" t="s">
        <v>1677</v>
      </c>
      <c r="BD639" s="1"/>
    </row>
    <row r="640" spans="54:56" ht="15">
      <c r="BB640" s="1"/>
      <c r="BC640" t="s">
        <v>1678</v>
      </c>
      <c r="BD640" s="1"/>
    </row>
    <row r="641" spans="54:56" ht="15">
      <c r="BB641" s="1"/>
      <c r="BC641" t="s">
        <v>1679</v>
      </c>
      <c r="BD641" s="1"/>
    </row>
    <row r="642" spans="54:56" ht="15">
      <c r="BB642" s="1"/>
      <c r="BC642" t="s">
        <v>1680</v>
      </c>
      <c r="BD642" s="1"/>
    </row>
    <row r="643" spans="54:56" ht="15">
      <c r="BB643" s="1"/>
      <c r="BC643" t="s">
        <v>1681</v>
      </c>
      <c r="BD643" s="1"/>
    </row>
    <row r="644" spans="54:56" ht="15">
      <c r="BB644" s="1"/>
      <c r="BC644" t="s">
        <v>1682</v>
      </c>
      <c r="BD644" s="1"/>
    </row>
    <row r="645" spans="54:56" ht="15">
      <c r="BB645" s="1"/>
      <c r="BC645" t="s">
        <v>1683</v>
      </c>
      <c r="BD645" s="1"/>
    </row>
    <row r="646" spans="54:56" ht="15">
      <c r="BB646" s="1"/>
      <c r="BC646" t="s">
        <v>1684</v>
      </c>
      <c r="BD646" s="1"/>
    </row>
    <row r="647" spans="54:56" ht="15">
      <c r="BB647" s="1"/>
      <c r="BC647" t="s">
        <v>1685</v>
      </c>
      <c r="BD647" s="1"/>
    </row>
    <row r="648" spans="54:56" ht="15">
      <c r="BB648" s="1"/>
      <c r="BC648" t="s">
        <v>1686</v>
      </c>
      <c r="BD648" s="1"/>
    </row>
    <row r="649" spans="54:56" ht="15">
      <c r="BB649" s="1"/>
      <c r="BC649" t="s">
        <v>1687</v>
      </c>
      <c r="BD649" s="1"/>
    </row>
    <row r="650" spans="54:56" ht="15">
      <c r="BB650" s="1"/>
      <c r="BC650" t="s">
        <v>1688</v>
      </c>
      <c r="BD650" s="1"/>
    </row>
    <row r="651" spans="54:56" ht="15">
      <c r="BB651" s="1"/>
      <c r="BC651" t="s">
        <v>1689</v>
      </c>
      <c r="BD651" s="1"/>
    </row>
    <row r="652" spans="54:56" ht="15">
      <c r="BB652" s="1"/>
      <c r="BC652" t="s">
        <v>1690</v>
      </c>
      <c r="BD652" s="1"/>
    </row>
    <row r="653" spans="54:56" ht="15">
      <c r="BB653" s="1"/>
      <c r="BC653" t="s">
        <v>1691</v>
      </c>
      <c r="BD653" s="1"/>
    </row>
    <row r="654" spans="54:56" ht="15">
      <c r="BB654" s="1"/>
      <c r="BC654" t="s">
        <v>1692</v>
      </c>
      <c r="BD654" s="1"/>
    </row>
    <row r="655" spans="54:56" ht="15">
      <c r="BB655" s="1"/>
      <c r="BC655" t="s">
        <v>1693</v>
      </c>
      <c r="BD655" s="1"/>
    </row>
    <row r="656" spans="54:56" ht="15">
      <c r="BB656" s="1"/>
      <c r="BC656" t="s">
        <v>1694</v>
      </c>
      <c r="BD656" s="1"/>
    </row>
    <row r="657" spans="54:56" ht="15">
      <c r="BB657" s="1"/>
      <c r="BC657" t="s">
        <v>1695</v>
      </c>
      <c r="BD657" s="1"/>
    </row>
    <row r="658" spans="54:56" ht="15">
      <c r="BB658" s="1"/>
      <c r="BC658" t="s">
        <v>1696</v>
      </c>
      <c r="BD658" s="1"/>
    </row>
    <row r="659" spans="54:56" ht="15">
      <c r="BB659" s="1"/>
      <c r="BC659" t="s">
        <v>1697</v>
      </c>
      <c r="BD659" s="1"/>
    </row>
    <row r="660" spans="54:56" ht="15">
      <c r="BB660" s="1"/>
      <c r="BC660" t="s">
        <v>1698</v>
      </c>
      <c r="BD660" s="1"/>
    </row>
    <row r="661" spans="54:56" ht="15">
      <c r="BB661" s="1"/>
      <c r="BC661" t="s">
        <v>1699</v>
      </c>
      <c r="BD661" s="1"/>
    </row>
    <row r="662" spans="54:56" ht="15">
      <c r="BB662" s="1"/>
      <c r="BC662" t="s">
        <v>1700</v>
      </c>
      <c r="BD662" s="1"/>
    </row>
    <row r="663" spans="54:56" ht="15">
      <c r="BB663" s="1"/>
      <c r="BC663" t="s">
        <v>1701</v>
      </c>
      <c r="BD663" s="1"/>
    </row>
    <row r="664" spans="54:56" ht="15">
      <c r="BB664" s="1"/>
      <c r="BC664" t="s">
        <v>1702</v>
      </c>
      <c r="BD664" s="1"/>
    </row>
    <row r="665" spans="54:56" ht="15">
      <c r="BB665" s="1"/>
      <c r="BC665" t="s">
        <v>1703</v>
      </c>
      <c r="BD665" s="1"/>
    </row>
    <row r="666" spans="54:56" ht="15">
      <c r="BB666" s="1"/>
      <c r="BC666" t="s">
        <v>1704</v>
      </c>
      <c r="BD666" s="1"/>
    </row>
    <row r="667" spans="54:56" ht="15">
      <c r="BB667" s="1"/>
      <c r="BC667" t="s">
        <v>1705</v>
      </c>
      <c r="BD667" s="1"/>
    </row>
    <row r="668" spans="54:56" ht="15">
      <c r="BB668" s="1"/>
      <c r="BC668" t="s">
        <v>1706</v>
      </c>
      <c r="BD668" s="1"/>
    </row>
    <row r="669" spans="54:56" ht="15">
      <c r="BB669" s="1"/>
      <c r="BC669" t="s">
        <v>1707</v>
      </c>
      <c r="BD669" s="1"/>
    </row>
    <row r="670" spans="54:56" ht="15">
      <c r="BB670" s="1"/>
      <c r="BC670" t="s">
        <v>1708</v>
      </c>
      <c r="BD670" s="1"/>
    </row>
    <row r="671" spans="54:56" ht="15">
      <c r="BB671" s="1"/>
      <c r="BC671" t="s">
        <v>1709</v>
      </c>
      <c r="BD671" s="1"/>
    </row>
    <row r="672" spans="54:56" ht="15">
      <c r="BB672" s="1"/>
      <c r="BC672" t="s">
        <v>1710</v>
      </c>
      <c r="BD672" s="1"/>
    </row>
    <row r="673" spans="54:56" ht="15">
      <c r="BB673" s="1"/>
      <c r="BC673" t="s">
        <v>1711</v>
      </c>
      <c r="BD673" s="1"/>
    </row>
    <row r="674" spans="54:56" ht="15">
      <c r="BB674" s="1"/>
      <c r="BC674" t="s">
        <v>1712</v>
      </c>
      <c r="BD674" s="1"/>
    </row>
    <row r="675" spans="54:56" ht="15">
      <c r="BB675" s="1"/>
      <c r="BC675" t="s">
        <v>1713</v>
      </c>
      <c r="BD675" s="1"/>
    </row>
    <row r="676" spans="54:56" ht="15">
      <c r="BB676" s="1"/>
      <c r="BC676" t="s">
        <v>1714</v>
      </c>
      <c r="BD676" s="1"/>
    </row>
    <row r="677" spans="54:56" ht="15">
      <c r="BB677" s="1"/>
      <c r="BC677" t="s">
        <v>1715</v>
      </c>
      <c r="BD677" s="1"/>
    </row>
    <row r="678" spans="54:56" ht="15">
      <c r="BB678" s="1"/>
      <c r="BC678" t="s">
        <v>1716</v>
      </c>
      <c r="BD678" s="1"/>
    </row>
    <row r="679" spans="54:56" ht="15">
      <c r="BB679" s="1"/>
      <c r="BC679" t="s">
        <v>1717</v>
      </c>
      <c r="BD679" s="1"/>
    </row>
    <row r="680" spans="54:56" ht="15">
      <c r="BB680" s="1"/>
      <c r="BC680" t="s">
        <v>1718</v>
      </c>
      <c r="BD680" s="1"/>
    </row>
    <row r="681" spans="54:56" ht="15">
      <c r="BB681" s="1"/>
      <c r="BC681" t="s">
        <v>1719</v>
      </c>
      <c r="BD681" s="1"/>
    </row>
    <row r="682" spans="54:56" ht="15">
      <c r="BB682" s="1"/>
      <c r="BC682" t="s">
        <v>1720</v>
      </c>
      <c r="BD682" s="1"/>
    </row>
    <row r="683" spans="54:56" ht="15">
      <c r="BB683" s="1"/>
      <c r="BC683" t="s">
        <v>1721</v>
      </c>
      <c r="BD683" s="1"/>
    </row>
    <row r="684" spans="54:56" ht="15">
      <c r="BB684" s="1"/>
      <c r="BC684" t="s">
        <v>1722</v>
      </c>
      <c r="BD684" s="1"/>
    </row>
    <row r="685" spans="54:56" ht="15">
      <c r="BB685" s="1"/>
      <c r="BC685" t="s">
        <v>1723</v>
      </c>
      <c r="BD685" s="1"/>
    </row>
    <row r="686" spans="54:56" ht="15">
      <c r="BB686" s="1"/>
      <c r="BC686" t="s">
        <v>1724</v>
      </c>
      <c r="BD686" s="1"/>
    </row>
    <row r="687" spans="54:56" ht="15">
      <c r="BB687" s="1"/>
      <c r="BC687" t="s">
        <v>1725</v>
      </c>
      <c r="BD687" s="1"/>
    </row>
    <row r="688" spans="54:56" ht="15">
      <c r="BB688" s="1"/>
      <c r="BC688" t="s">
        <v>1726</v>
      </c>
      <c r="BD688" s="1"/>
    </row>
    <row r="689" spans="54:56" ht="15">
      <c r="BB689" s="1"/>
      <c r="BC689" t="s">
        <v>1727</v>
      </c>
      <c r="BD689" s="1"/>
    </row>
    <row r="690" spans="54:56" ht="15">
      <c r="BB690" s="1"/>
      <c r="BC690" t="s">
        <v>1728</v>
      </c>
      <c r="BD690" s="1"/>
    </row>
    <row r="691" spans="54:56" ht="15">
      <c r="BB691" s="1"/>
      <c r="BC691" t="s">
        <v>1729</v>
      </c>
      <c r="BD691" s="1"/>
    </row>
    <row r="692" spans="54:56" ht="15">
      <c r="BB692" s="1"/>
      <c r="BC692" t="s">
        <v>1730</v>
      </c>
      <c r="BD692" s="1"/>
    </row>
    <row r="693" spans="54:56" ht="15">
      <c r="BB693" s="1"/>
      <c r="BC693" t="s">
        <v>1731</v>
      </c>
      <c r="BD693" s="1"/>
    </row>
    <row r="694" spans="54:56" ht="15">
      <c r="BB694" s="1"/>
      <c r="BC694" t="s">
        <v>1732</v>
      </c>
      <c r="BD694" s="1"/>
    </row>
    <row r="695" spans="54:56" ht="15">
      <c r="BB695" s="1"/>
      <c r="BC695" t="s">
        <v>1733</v>
      </c>
      <c r="BD695" s="1"/>
    </row>
    <row r="696" spans="54:56" ht="15">
      <c r="BB696" s="1"/>
      <c r="BC696" t="s">
        <v>1734</v>
      </c>
      <c r="BD696" s="1"/>
    </row>
    <row r="697" spans="54:56" ht="15">
      <c r="BB697" s="1"/>
      <c r="BC697" t="s">
        <v>1735</v>
      </c>
      <c r="BD697" s="1"/>
    </row>
    <row r="698" spans="54:56" ht="15">
      <c r="BB698" s="1"/>
      <c r="BC698" t="s">
        <v>1736</v>
      </c>
      <c r="BD698" s="1"/>
    </row>
    <row r="699" spans="54:56" ht="15">
      <c r="BB699" s="1"/>
      <c r="BC699" t="s">
        <v>1737</v>
      </c>
      <c r="BD699" s="1"/>
    </row>
    <row r="700" spans="54:56" ht="15">
      <c r="BB700" s="1"/>
      <c r="BC700" t="s">
        <v>1738</v>
      </c>
      <c r="BD700" s="1"/>
    </row>
    <row r="701" spans="54:56" ht="15">
      <c r="BB701" s="1"/>
      <c r="BC701" t="s">
        <v>1739</v>
      </c>
      <c r="BD701" s="1"/>
    </row>
    <row r="702" spans="54:56" ht="15">
      <c r="BB702" s="1"/>
      <c r="BC702" t="s">
        <v>1743</v>
      </c>
      <c r="BD702" s="1"/>
    </row>
    <row r="703" spans="54:56" ht="15">
      <c r="BB703" s="1"/>
      <c r="BC703" t="s">
        <v>1744</v>
      </c>
      <c r="BD703" s="1"/>
    </row>
    <row r="704" spans="54:56" ht="15">
      <c r="BB704" s="1"/>
      <c r="BC704" t="s">
        <v>1745</v>
      </c>
      <c r="BD704" s="1"/>
    </row>
    <row r="705" spans="54:56" ht="15">
      <c r="BB705" s="1"/>
      <c r="BC705" t="s">
        <v>1746</v>
      </c>
      <c r="BD705" s="1"/>
    </row>
    <row r="706" spans="54:56" ht="15">
      <c r="BB706" s="1"/>
      <c r="BC706" t="s">
        <v>1747</v>
      </c>
      <c r="BD706" s="1"/>
    </row>
    <row r="707" spans="54:56" ht="15">
      <c r="BB707" s="1"/>
      <c r="BC707" t="s">
        <v>1748</v>
      </c>
      <c r="BD707" s="1"/>
    </row>
    <row r="708" spans="54:56" ht="15">
      <c r="BB708" s="1"/>
      <c r="BC708" t="s">
        <v>1749</v>
      </c>
      <c r="BD708" s="1"/>
    </row>
    <row r="709" spans="54:56" ht="15">
      <c r="BB709" s="1"/>
      <c r="BC709" t="s">
        <v>1750</v>
      </c>
      <c r="BD709" s="1"/>
    </row>
    <row r="710" spans="54:56" ht="15">
      <c r="BB710" s="1"/>
      <c r="BC710" t="s">
        <v>1751</v>
      </c>
      <c r="BD710" s="1"/>
    </row>
    <row r="711" spans="54:56" ht="15">
      <c r="BB711" s="1"/>
      <c r="BC711" t="s">
        <v>1752</v>
      </c>
      <c r="BD711" s="1"/>
    </row>
    <row r="712" spans="54:56" ht="15">
      <c r="BB712" s="1"/>
      <c r="BC712" t="s">
        <v>1753</v>
      </c>
      <c r="BD712" s="1"/>
    </row>
    <row r="713" spans="54:56" ht="15">
      <c r="BB713" s="1"/>
      <c r="BC713" t="s">
        <v>1754</v>
      </c>
      <c r="BD713" s="1"/>
    </row>
    <row r="714" spans="54:56" ht="15">
      <c r="BB714" s="1"/>
      <c r="BC714" t="s">
        <v>1755</v>
      </c>
      <c r="BD714" s="1"/>
    </row>
    <row r="715" spans="54:56" ht="15">
      <c r="BB715" s="1"/>
      <c r="BC715" t="s">
        <v>1756</v>
      </c>
      <c r="BD715" s="1"/>
    </row>
    <row r="716" spans="54:56" ht="15">
      <c r="BB716" s="1"/>
      <c r="BC716" t="s">
        <v>1757</v>
      </c>
      <c r="BD716" s="1"/>
    </row>
    <row r="717" spans="54:56" ht="15">
      <c r="BB717" s="1"/>
      <c r="BC717" t="s">
        <v>1758</v>
      </c>
      <c r="BD717" s="1"/>
    </row>
    <row r="718" spans="54:56" ht="15">
      <c r="BB718" s="1"/>
      <c r="BC718" t="s">
        <v>1759</v>
      </c>
      <c r="BD718" s="1"/>
    </row>
    <row r="719" spans="54:56" ht="15">
      <c r="BB719" s="1"/>
      <c r="BC719" t="s">
        <v>1760</v>
      </c>
      <c r="BD719" s="1"/>
    </row>
    <row r="720" spans="54:56" ht="15">
      <c r="BB720" s="1"/>
      <c r="BC720" t="s">
        <v>1761</v>
      </c>
      <c r="BD720" s="1"/>
    </row>
    <row r="721" spans="54:56" ht="15">
      <c r="BB721" s="1"/>
      <c r="BC721" t="s">
        <v>1762</v>
      </c>
      <c r="BD721" s="1"/>
    </row>
    <row r="722" spans="54:56" ht="15">
      <c r="BB722" s="1"/>
      <c r="BC722" t="s">
        <v>1763</v>
      </c>
      <c r="BD722" s="1"/>
    </row>
    <row r="723" spans="54:56" ht="15">
      <c r="BB723" s="1"/>
      <c r="BC723" t="s">
        <v>1764</v>
      </c>
      <c r="BD723" s="1"/>
    </row>
    <row r="724" spans="54:56" ht="15">
      <c r="BB724" s="1"/>
      <c r="BC724" t="s">
        <v>1765</v>
      </c>
      <c r="BD724" s="1"/>
    </row>
    <row r="725" spans="54:56" ht="15">
      <c r="BB725" s="1"/>
      <c r="BC725" t="s">
        <v>1766</v>
      </c>
      <c r="BD725" s="1"/>
    </row>
    <row r="726" spans="54:56" ht="15">
      <c r="BB726" s="1"/>
      <c r="BC726" t="s">
        <v>1767</v>
      </c>
      <c r="BD726" s="1"/>
    </row>
    <row r="727" spans="54:56" ht="15">
      <c r="BB727" s="1"/>
      <c r="BC727" t="s">
        <v>1768</v>
      </c>
      <c r="BD727" s="1"/>
    </row>
    <row r="728" spans="54:56" ht="15">
      <c r="BB728" s="1"/>
      <c r="BC728" t="s">
        <v>1769</v>
      </c>
      <c r="BD728" s="1"/>
    </row>
    <row r="729" spans="54:56" ht="15">
      <c r="BB729" s="1"/>
      <c r="BC729" t="s">
        <v>1770</v>
      </c>
      <c r="BD729" s="1"/>
    </row>
    <row r="730" spans="54:56" ht="15">
      <c r="BB730" s="1"/>
      <c r="BC730" t="s">
        <v>1771</v>
      </c>
      <c r="BD730" s="1"/>
    </row>
    <row r="731" spans="54:56" ht="15">
      <c r="BB731" s="1"/>
      <c r="BC731" t="s">
        <v>1772</v>
      </c>
      <c r="BD731" s="1"/>
    </row>
    <row r="732" spans="54:56" ht="15">
      <c r="BB732" s="1"/>
      <c r="BC732" t="s">
        <v>1773</v>
      </c>
      <c r="BD732" s="1"/>
    </row>
    <row r="733" spans="54:56" ht="15">
      <c r="BB733" s="1"/>
      <c r="BC733" t="s">
        <v>1774</v>
      </c>
      <c r="BD733" s="1"/>
    </row>
    <row r="734" spans="54:56" ht="15">
      <c r="BB734" s="1"/>
      <c r="BC734" t="s">
        <v>1775</v>
      </c>
      <c r="BD734" s="1"/>
    </row>
    <row r="735" spans="54:56" ht="15">
      <c r="BB735" s="1"/>
      <c r="BC735" t="s">
        <v>1776</v>
      </c>
      <c r="BD735" s="1"/>
    </row>
    <row r="736" spans="54:56" ht="15">
      <c r="BB736" s="1"/>
      <c r="BC736" t="s">
        <v>1777</v>
      </c>
      <c r="BD736" s="1"/>
    </row>
    <row r="737" spans="54:56" ht="15">
      <c r="BB737" s="1"/>
      <c r="BC737" t="s">
        <v>1778</v>
      </c>
      <c r="BD737" s="1"/>
    </row>
    <row r="738" spans="54:56" ht="15">
      <c r="BB738" s="1"/>
      <c r="BC738" t="s">
        <v>1779</v>
      </c>
      <c r="BD738" s="1"/>
    </row>
    <row r="739" spans="54:56" ht="15">
      <c r="BB739" s="1"/>
      <c r="BC739" t="s">
        <v>1780</v>
      </c>
      <c r="BD739" s="1"/>
    </row>
    <row r="740" spans="54:56" ht="15">
      <c r="BB740" s="1"/>
      <c r="BC740" t="s">
        <v>1781</v>
      </c>
      <c r="BD740" s="1"/>
    </row>
    <row r="741" spans="54:56" ht="15">
      <c r="BB741" s="1"/>
      <c r="BC741" t="s">
        <v>1782</v>
      </c>
      <c r="BD741" s="1"/>
    </row>
    <row r="742" spans="54:56" ht="15">
      <c r="BB742" s="1"/>
      <c r="BC742" t="s">
        <v>1783</v>
      </c>
      <c r="BD742" s="1"/>
    </row>
    <row r="743" spans="54:56" ht="15">
      <c r="BB743" s="1"/>
      <c r="BC743" t="s">
        <v>1784</v>
      </c>
      <c r="BD743" s="1"/>
    </row>
    <row r="744" spans="54:56" ht="15">
      <c r="BB744" s="1"/>
      <c r="BC744" t="s">
        <v>1785</v>
      </c>
      <c r="BD744" s="1"/>
    </row>
    <row r="745" spans="54:56" ht="15">
      <c r="BB745" s="1"/>
      <c r="BC745" t="s">
        <v>1786</v>
      </c>
      <c r="BD745" s="1"/>
    </row>
    <row r="746" spans="54:56" ht="15">
      <c r="BB746" s="1"/>
      <c r="BC746" t="s">
        <v>1787</v>
      </c>
      <c r="BD746" s="1"/>
    </row>
    <row r="747" spans="54:56" ht="15">
      <c r="BB747" s="1"/>
      <c r="BC747" t="s">
        <v>1788</v>
      </c>
      <c r="BD747" s="1"/>
    </row>
    <row r="748" spans="54:56" ht="15">
      <c r="BB748" s="1"/>
      <c r="BC748" t="s">
        <v>1789</v>
      </c>
      <c r="BD748" s="1"/>
    </row>
    <row r="749" spans="54:56" ht="15">
      <c r="BB749" s="1"/>
      <c r="BC749" t="s">
        <v>1790</v>
      </c>
      <c r="BD749" s="1"/>
    </row>
    <row r="750" spans="54:56" ht="15">
      <c r="BB750" s="1"/>
      <c r="BC750" t="s">
        <v>1791</v>
      </c>
      <c r="BD750" s="1"/>
    </row>
    <row r="751" spans="54:56" ht="15">
      <c r="BB751" s="1"/>
      <c r="BC751" t="s">
        <v>1792</v>
      </c>
      <c r="BD751" s="1"/>
    </row>
    <row r="752" spans="54:56" ht="15">
      <c r="BB752" s="1"/>
      <c r="BC752" t="s">
        <v>1793</v>
      </c>
      <c r="BD752" s="1"/>
    </row>
    <row r="753" spans="54:56" ht="15">
      <c r="BB753" s="1"/>
      <c r="BC753" t="s">
        <v>1794</v>
      </c>
      <c r="BD753" s="1"/>
    </row>
    <row r="754" spans="54:56" ht="15">
      <c r="BB754" s="1"/>
      <c r="BC754" t="s">
        <v>1795</v>
      </c>
      <c r="BD754" s="1"/>
    </row>
    <row r="755" spans="54:56" ht="15">
      <c r="BB755" s="1"/>
      <c r="BC755" t="s">
        <v>1796</v>
      </c>
      <c r="BD755" s="1"/>
    </row>
    <row r="756" spans="54:56" ht="15">
      <c r="BB756" s="1"/>
      <c r="BC756" t="s">
        <v>1797</v>
      </c>
      <c r="BD756" s="1"/>
    </row>
    <row r="757" spans="54:56" ht="15">
      <c r="BB757" s="1"/>
      <c r="BC757" t="s">
        <v>1798</v>
      </c>
      <c r="BD757" s="1"/>
    </row>
    <row r="758" spans="54:56" ht="15">
      <c r="BB758" s="1"/>
      <c r="BC758" t="s">
        <v>1799</v>
      </c>
      <c r="BD758" s="1"/>
    </row>
    <row r="759" spans="54:56" ht="15">
      <c r="BB759" s="1"/>
      <c r="BC759" t="s">
        <v>1800</v>
      </c>
      <c r="BD759" s="1"/>
    </row>
    <row r="760" spans="54:56" ht="15">
      <c r="BB760" s="1"/>
      <c r="BC760" t="s">
        <v>1801</v>
      </c>
      <c r="BD760" s="1"/>
    </row>
    <row r="761" spans="54:56" ht="15">
      <c r="BB761" s="1"/>
      <c r="BC761" t="s">
        <v>1802</v>
      </c>
      <c r="BD761" s="1"/>
    </row>
    <row r="762" spans="54:56" ht="15">
      <c r="BB762" s="1"/>
      <c r="BC762" t="s">
        <v>1803</v>
      </c>
      <c r="BD762" s="1"/>
    </row>
    <row r="763" spans="54:56" ht="15">
      <c r="BB763" s="1"/>
      <c r="BC763" t="s">
        <v>1804</v>
      </c>
      <c r="BD763" s="1"/>
    </row>
    <row r="764" spans="54:56" ht="15">
      <c r="BB764" s="1"/>
      <c r="BC764" t="s">
        <v>1805</v>
      </c>
      <c r="BD764" s="1"/>
    </row>
    <row r="765" spans="54:56" ht="15">
      <c r="BB765" s="1"/>
      <c r="BC765" t="s">
        <v>1806</v>
      </c>
      <c r="BD765" s="1"/>
    </row>
    <row r="766" spans="54:56" ht="15">
      <c r="BB766" s="1"/>
      <c r="BC766" t="s">
        <v>1807</v>
      </c>
      <c r="BD766" s="1"/>
    </row>
    <row r="767" spans="54:56" ht="15">
      <c r="BB767" s="1"/>
      <c r="BC767" t="s">
        <v>1808</v>
      </c>
      <c r="BD767" s="1"/>
    </row>
    <row r="768" spans="54:56" ht="15">
      <c r="BB768" s="1"/>
      <c r="BC768" t="s">
        <v>1870</v>
      </c>
      <c r="BD768" s="1"/>
    </row>
    <row r="769" spans="54:56" ht="15">
      <c r="BB769" s="1"/>
      <c r="BC769" t="s">
        <v>1809</v>
      </c>
      <c r="BD769" s="1"/>
    </row>
    <row r="770" spans="54:56" ht="15">
      <c r="BB770" s="1"/>
      <c r="BC770" t="s">
        <v>1810</v>
      </c>
      <c r="BD770" s="1"/>
    </row>
    <row r="771" spans="54:56" ht="15">
      <c r="BB771" s="1"/>
      <c r="BC771" t="s">
        <v>1811</v>
      </c>
      <c r="BD771" s="1"/>
    </row>
    <row r="772" spans="54:56" ht="15">
      <c r="BB772" s="1"/>
      <c r="BC772" t="s">
        <v>1812</v>
      </c>
      <c r="BD772" s="1"/>
    </row>
    <row r="773" spans="54:56" ht="15">
      <c r="BB773" s="1"/>
      <c r="BC773" t="s">
        <v>1813</v>
      </c>
      <c r="BD773" s="1"/>
    </row>
    <row r="774" spans="54:56" ht="15">
      <c r="BB774" s="1"/>
      <c r="BC774" t="s">
        <v>1814</v>
      </c>
      <c r="BD774" s="1"/>
    </row>
    <row r="775" spans="54:56" ht="15">
      <c r="BB775" s="1"/>
      <c r="BC775" t="s">
        <v>1815</v>
      </c>
      <c r="BD775" s="1"/>
    </row>
    <row r="776" spans="54:56" ht="15">
      <c r="BB776" s="1"/>
      <c r="BC776" t="s">
        <v>1816</v>
      </c>
      <c r="BD776" s="1"/>
    </row>
    <row r="777" spans="54:56" ht="15">
      <c r="BB777" s="1"/>
      <c r="BC777" t="s">
        <v>1817</v>
      </c>
      <c r="BD777" s="1"/>
    </row>
    <row r="778" spans="54:56" ht="15">
      <c r="BB778" s="1"/>
      <c r="BC778" t="s">
        <v>1818</v>
      </c>
      <c r="BD778" s="1"/>
    </row>
    <row r="779" spans="54:56" ht="15">
      <c r="BB779" s="1"/>
      <c r="BC779" t="s">
        <v>1819</v>
      </c>
      <c r="BD779" s="1"/>
    </row>
    <row r="780" spans="54:56" ht="15">
      <c r="BB780" s="1"/>
      <c r="BC780" t="s">
        <v>1820</v>
      </c>
      <c r="BD780" s="1"/>
    </row>
    <row r="781" spans="54:56" ht="15">
      <c r="BB781" s="1"/>
      <c r="BC781" t="s">
        <v>1821</v>
      </c>
      <c r="BD781" s="1"/>
    </row>
    <row r="782" spans="54:56" ht="15">
      <c r="BB782" s="1"/>
      <c r="BC782" t="s">
        <v>1822</v>
      </c>
      <c r="BD782" s="1"/>
    </row>
    <row r="783" spans="54:56" ht="15">
      <c r="BB783" s="1"/>
      <c r="BC783" t="s">
        <v>1823</v>
      </c>
      <c r="BD783" s="1"/>
    </row>
    <row r="784" spans="54:56" ht="15">
      <c r="BB784" s="1"/>
      <c r="BC784" t="s">
        <v>1824</v>
      </c>
      <c r="BD784" s="1"/>
    </row>
    <row r="785" spans="54:56" ht="15">
      <c r="BB785" s="1"/>
      <c r="BC785" t="s">
        <v>1825</v>
      </c>
      <c r="BD785" s="1"/>
    </row>
    <row r="786" spans="54:56" ht="15">
      <c r="BB786" s="1"/>
      <c r="BC786" t="s">
        <v>1826</v>
      </c>
      <c r="BD786" s="1"/>
    </row>
    <row r="787" spans="54:56" ht="15">
      <c r="BB787" s="1"/>
      <c r="BC787" t="s">
        <v>1827</v>
      </c>
      <c r="BD787" s="1"/>
    </row>
    <row r="788" spans="54:56" ht="15">
      <c r="BB788" s="1"/>
      <c r="BC788" t="s">
        <v>1828</v>
      </c>
      <c r="BD788" s="1"/>
    </row>
    <row r="789" spans="54:56" ht="15">
      <c r="BB789" s="1"/>
      <c r="BC789" t="s">
        <v>1829</v>
      </c>
      <c r="BD789" s="1"/>
    </row>
    <row r="790" spans="54:56" ht="15">
      <c r="BB790" s="1"/>
      <c r="BC790" t="s">
        <v>1830</v>
      </c>
      <c r="BD790" s="1"/>
    </row>
    <row r="791" spans="54:56" ht="15">
      <c r="BB791" s="1"/>
      <c r="BC791" t="s">
        <v>1831</v>
      </c>
      <c r="BD791" s="1"/>
    </row>
    <row r="792" spans="54:56" ht="15">
      <c r="BB792" s="1"/>
      <c r="BC792" t="s">
        <v>1832</v>
      </c>
      <c r="BD792" s="1"/>
    </row>
    <row r="793" spans="54:56" ht="15">
      <c r="BB793" s="1"/>
      <c r="BC793" t="s">
        <v>1833</v>
      </c>
      <c r="BD793" s="1"/>
    </row>
    <row r="794" spans="54:56" ht="15">
      <c r="BB794" s="1"/>
      <c r="BC794" t="s">
        <v>1834</v>
      </c>
      <c r="BD794" s="1"/>
    </row>
    <row r="795" spans="54:56" ht="15">
      <c r="BB795" s="1"/>
      <c r="BC795" t="s">
        <v>1835</v>
      </c>
      <c r="BD795" s="1"/>
    </row>
    <row r="796" spans="54:56" ht="15">
      <c r="BB796" s="1"/>
      <c r="BC796" t="s">
        <v>1836</v>
      </c>
      <c r="BD796" s="1"/>
    </row>
    <row r="797" spans="54:56" ht="15">
      <c r="BB797" s="1"/>
      <c r="BC797" t="s">
        <v>1837</v>
      </c>
      <c r="BD797" s="1"/>
    </row>
    <row r="798" spans="54:56" ht="15">
      <c r="BB798" s="1"/>
      <c r="BC798" t="s">
        <v>1838</v>
      </c>
      <c r="BD798" s="1"/>
    </row>
    <row r="799" spans="54:56" ht="15">
      <c r="BB799" s="1"/>
      <c r="BC799" t="s">
        <v>1839</v>
      </c>
      <c r="BD799" s="1"/>
    </row>
    <row r="800" spans="54:56" ht="15">
      <c r="BB800" s="1"/>
      <c r="BC800" t="s">
        <v>1840</v>
      </c>
      <c r="BD800" s="1"/>
    </row>
    <row r="801" spans="54:56" ht="15">
      <c r="BB801" s="1"/>
      <c r="BC801" t="s">
        <v>1841</v>
      </c>
      <c r="BD801" s="1"/>
    </row>
    <row r="802" spans="54:56" ht="15">
      <c r="BB802" s="1"/>
      <c r="BC802" t="s">
        <v>1842</v>
      </c>
      <c r="BD802" s="1"/>
    </row>
    <row r="803" spans="54:56" ht="15">
      <c r="BB803" s="1"/>
      <c r="BD803" s="1"/>
    </row>
  </sheetData>
  <sheetProtection/>
  <dataValidations count="5">
    <dataValidation type="list" allowBlank="1" showInputMessage="1" showErrorMessage="1" sqref="G8:G133">
      <formula1>$BB$1:$BB$7</formula1>
    </dataValidation>
    <dataValidation type="list" allowBlank="1" showInputMessage="1" showErrorMessage="1" sqref="E8:E133">
      <formula1>$BA$1:$BA$7</formula1>
    </dataValidation>
    <dataValidation type="list" allowBlank="1" showInputMessage="1" showErrorMessage="1" sqref="J14:J133">
      <formula1>$BC$1:$BC$802</formula1>
    </dataValidation>
    <dataValidation type="list" allowBlank="1" showInputMessage="1" showErrorMessage="1" sqref="R14:S133">
      <formula1>$BD$1:$BD$7</formula1>
    </dataValidation>
    <dataValidation type="list" allowBlank="1" showInputMessage="1" showErrorMessage="1" sqref="J8:J13">
      <formula1>$BC$3:$BC$804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colBreaks count="1" manualBreakCount="1">
    <brk id="13" max="12" man="1"/>
  </colBreaks>
  <ignoredErrors>
    <ignoredError sqref="B13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O812"/>
  <sheetViews>
    <sheetView zoomScalePageLayoutView="0" workbookViewId="0" topLeftCell="A1">
      <selection activeCell="A1" sqref="A1"/>
    </sheetView>
  </sheetViews>
  <sheetFormatPr defaultColWidth="9.140625" defaultRowHeight="15" outlineLevelCol="1"/>
  <cols>
    <col min="2" max="2" width="15.421875" style="25" customWidth="1"/>
    <col min="3" max="3" width="13.28125" style="0" customWidth="1"/>
    <col min="4" max="4" width="12.57421875" style="0" customWidth="1"/>
    <col min="5" max="5" width="12.140625" style="50" bestFit="1" customWidth="1"/>
    <col min="6" max="6" width="12.421875" style="4" bestFit="1" customWidth="1"/>
    <col min="7" max="7" width="11.421875" style="4" bestFit="1" customWidth="1"/>
    <col min="8" max="8" width="13.57421875" style="5" customWidth="1"/>
    <col min="9" max="9" width="15.421875" style="5" bestFit="1" customWidth="1"/>
    <col min="10" max="10" width="32.140625" style="4" customWidth="1"/>
    <col min="11" max="11" width="13.00390625" style="4" customWidth="1"/>
    <col min="12" max="12" width="11.7109375" style="4" customWidth="1"/>
    <col min="13" max="13" width="13.57421875" style="4" customWidth="1"/>
    <col min="14" max="14" width="15.140625" style="4" bestFit="1" customWidth="1"/>
    <col min="15" max="15" width="9.140625" style="33" customWidth="1"/>
    <col min="16" max="16" width="11.28125" style="55" customWidth="1"/>
    <col min="17" max="17" width="11.28125" style="0" bestFit="1" customWidth="1"/>
    <col min="18" max="18" width="10.7109375" style="0" bestFit="1" customWidth="1"/>
    <col min="19" max="19" width="13.7109375" style="14" customWidth="1"/>
    <col min="20" max="20" width="9.140625" style="14" customWidth="1"/>
    <col min="21" max="21" width="13.28125" style="14" customWidth="1"/>
    <col min="22" max="22" width="12.28125" style="0" bestFit="1" customWidth="1"/>
    <col min="53" max="53" width="11.00390625" style="0" customWidth="1" outlineLevel="1"/>
    <col min="54" max="54" width="11.421875" style="0" customWidth="1" outlineLevel="1"/>
    <col min="55" max="55" width="69.7109375" style="0" customWidth="1" outlineLevel="1"/>
    <col min="56" max="56" width="10.7109375" style="0" customWidth="1" outlineLevel="1"/>
    <col min="145" max="145" width="9.28125" style="0" customWidth="1"/>
  </cols>
  <sheetData>
    <row r="1" spans="2:55" s="1" customFormat="1" ht="15">
      <c r="B1" s="24"/>
      <c r="E1" s="48"/>
      <c r="F1" s="23"/>
      <c r="G1" s="23"/>
      <c r="H1" s="34"/>
      <c r="I1" s="34"/>
      <c r="J1" s="23"/>
      <c r="K1" s="23"/>
      <c r="L1" s="23"/>
      <c r="M1" s="23"/>
      <c r="N1" s="24"/>
      <c r="S1" s="28"/>
      <c r="T1" s="28"/>
      <c r="U1" s="28"/>
      <c r="BC1"/>
    </row>
    <row r="2" spans="2:56" s="1" customFormat="1" ht="15.75">
      <c r="B2" s="24"/>
      <c r="D2" s="15" t="s">
        <v>1515</v>
      </c>
      <c r="E2" s="48"/>
      <c r="F2" s="23"/>
      <c r="G2" s="23"/>
      <c r="H2" s="34"/>
      <c r="I2" s="34"/>
      <c r="J2" s="23"/>
      <c r="K2" s="23"/>
      <c r="L2" s="23"/>
      <c r="M2" s="23"/>
      <c r="N2" s="24"/>
      <c r="P2" s="15"/>
      <c r="S2" s="28"/>
      <c r="T2" s="28"/>
      <c r="U2" s="28"/>
      <c r="BA2" t="s">
        <v>1875</v>
      </c>
      <c r="BB2" t="s">
        <v>1876</v>
      </c>
      <c r="BC2" t="s">
        <v>1877</v>
      </c>
      <c r="BD2" t="s">
        <v>1878</v>
      </c>
    </row>
    <row r="3" spans="2:56" s="1" customFormat="1" ht="15.75">
      <c r="B3" s="24"/>
      <c r="D3" s="15" t="s">
        <v>8</v>
      </c>
      <c r="E3" s="48"/>
      <c r="F3" s="23"/>
      <c r="G3" s="23"/>
      <c r="H3" s="34"/>
      <c r="I3" s="34"/>
      <c r="J3" s="23"/>
      <c r="K3" s="23"/>
      <c r="L3" s="23"/>
      <c r="M3" s="23"/>
      <c r="N3" s="24"/>
      <c r="P3" s="15"/>
      <c r="S3" s="28"/>
      <c r="T3" s="28"/>
      <c r="U3" s="28"/>
      <c r="BA3" t="s">
        <v>1879</v>
      </c>
      <c r="BB3" t="s">
        <v>1880</v>
      </c>
      <c r="BC3" t="s">
        <v>1882</v>
      </c>
      <c r="BD3" t="s">
        <v>1883</v>
      </c>
    </row>
    <row r="4" spans="2:56" s="1" customFormat="1" ht="15.75">
      <c r="B4" s="24"/>
      <c r="D4" s="15" t="s">
        <v>35</v>
      </c>
      <c r="E4" s="48"/>
      <c r="F4" s="23"/>
      <c r="G4" s="23"/>
      <c r="H4" s="34"/>
      <c r="I4" s="34"/>
      <c r="J4" s="23"/>
      <c r="K4" s="23"/>
      <c r="L4" s="23"/>
      <c r="M4" s="23"/>
      <c r="N4" s="24"/>
      <c r="P4" s="15"/>
      <c r="S4" s="28"/>
      <c r="T4" s="28"/>
      <c r="U4" s="28"/>
      <c r="BA4" t="s">
        <v>1884</v>
      </c>
      <c r="BB4" t="s">
        <v>1885</v>
      </c>
      <c r="BC4" t="s">
        <v>1886</v>
      </c>
      <c r="BD4" t="s">
        <v>1887</v>
      </c>
    </row>
    <row r="5" spans="2:56" s="1" customFormat="1" ht="15">
      <c r="B5" s="24"/>
      <c r="E5" s="48"/>
      <c r="F5" s="23"/>
      <c r="G5" s="23"/>
      <c r="H5" s="34"/>
      <c r="I5" s="34"/>
      <c r="J5" s="23"/>
      <c r="K5" s="23"/>
      <c r="L5" s="23"/>
      <c r="M5" s="23"/>
      <c r="N5" s="24"/>
      <c r="S5" s="28"/>
      <c r="T5" s="28"/>
      <c r="U5" s="28"/>
      <c r="BA5" t="s">
        <v>1888</v>
      </c>
      <c r="BB5" t="s">
        <v>1889</v>
      </c>
      <c r="BC5" t="s">
        <v>1890</v>
      </c>
      <c r="BD5" t="s">
        <v>1891</v>
      </c>
    </row>
    <row r="6" spans="2:56" s="1" customFormat="1" ht="15">
      <c r="B6" s="24"/>
      <c r="E6" s="48"/>
      <c r="F6" s="23"/>
      <c r="G6" s="23"/>
      <c r="H6" s="34"/>
      <c r="I6" s="34"/>
      <c r="J6" s="23"/>
      <c r="K6" s="23"/>
      <c r="L6" s="23"/>
      <c r="M6" s="23"/>
      <c r="N6" s="24"/>
      <c r="S6" s="28"/>
      <c r="T6" s="28"/>
      <c r="U6" s="28"/>
      <c r="BA6" t="s">
        <v>1892</v>
      </c>
      <c r="BB6" t="s">
        <v>1893</v>
      </c>
      <c r="BC6" t="s">
        <v>1894</v>
      </c>
      <c r="BD6" t="s">
        <v>1895</v>
      </c>
    </row>
    <row r="7" spans="1:145" s="3" customFormat="1" ht="15">
      <c r="A7" s="7" t="s">
        <v>1854</v>
      </c>
      <c r="B7" s="81" t="s">
        <v>1855</v>
      </c>
      <c r="C7" s="7" t="s">
        <v>1856</v>
      </c>
      <c r="D7" s="7" t="s">
        <v>1857</v>
      </c>
      <c r="E7" s="7" t="s">
        <v>1858</v>
      </c>
      <c r="F7" s="7" t="s">
        <v>1859</v>
      </c>
      <c r="G7" s="7" t="s">
        <v>1860</v>
      </c>
      <c r="H7" s="7" t="s">
        <v>1861</v>
      </c>
      <c r="I7" s="7" t="s">
        <v>1862</v>
      </c>
      <c r="J7" s="7" t="s">
        <v>1863</v>
      </c>
      <c r="K7" s="7" t="s">
        <v>1864</v>
      </c>
      <c r="L7" s="7" t="s">
        <v>1865</v>
      </c>
      <c r="M7" s="81" t="s">
        <v>1866</v>
      </c>
      <c r="N7" s="7" t="s">
        <v>1867</v>
      </c>
      <c r="O7" s="81" t="s">
        <v>1868</v>
      </c>
      <c r="P7" s="80" t="s">
        <v>1869</v>
      </c>
      <c r="Q7" s="7" t="s">
        <v>1870</v>
      </c>
      <c r="R7" s="7" t="s">
        <v>1871</v>
      </c>
      <c r="S7" s="7" t="s">
        <v>1843</v>
      </c>
      <c r="T7" s="7" t="s">
        <v>1872</v>
      </c>
      <c r="U7" s="7" t="s">
        <v>1873</v>
      </c>
      <c r="V7" s="7" t="s">
        <v>1874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1896</v>
      </c>
      <c r="BB7" t="s">
        <v>1897</v>
      </c>
      <c r="BC7" t="s">
        <v>1898</v>
      </c>
      <c r="BD7" t="s">
        <v>1899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4" ht="15">
      <c r="A8" s="6">
        <v>1</v>
      </c>
      <c r="B8" s="71">
        <v>84638935925</v>
      </c>
      <c r="C8" s="11" t="s">
        <v>1245</v>
      </c>
      <c r="D8" s="11" t="s">
        <v>1363</v>
      </c>
      <c r="E8" s="6" t="s">
        <v>1896</v>
      </c>
      <c r="F8" s="6">
        <v>96</v>
      </c>
      <c r="G8" s="6" t="s">
        <v>1901</v>
      </c>
      <c r="H8" s="9" t="s">
        <v>1364</v>
      </c>
      <c r="I8" s="9" t="s">
        <v>1365</v>
      </c>
      <c r="J8" s="6" t="s">
        <v>858</v>
      </c>
      <c r="K8" s="6" t="s">
        <v>1282</v>
      </c>
      <c r="L8" s="6">
        <v>5</v>
      </c>
      <c r="M8" s="12" t="s">
        <v>1847</v>
      </c>
      <c r="N8" s="6">
        <v>1</v>
      </c>
      <c r="O8" s="18">
        <f>17+50+20</f>
        <v>87</v>
      </c>
      <c r="P8" s="62"/>
      <c r="Q8" s="6"/>
      <c r="R8" s="6"/>
      <c r="S8" s="63" t="s">
        <v>1257</v>
      </c>
      <c r="T8" s="6"/>
      <c r="U8" s="13" t="s">
        <v>1915</v>
      </c>
      <c r="V8" s="6"/>
      <c r="W8" s="14"/>
      <c r="AZ8" s="1"/>
      <c r="BA8" t="s">
        <v>641</v>
      </c>
      <c r="BB8" s="1"/>
    </row>
    <row r="9" spans="1:54" ht="15">
      <c r="A9" s="6">
        <v>2</v>
      </c>
      <c r="B9" s="71">
        <v>81933871859</v>
      </c>
      <c r="C9" s="11" t="s">
        <v>1366</v>
      </c>
      <c r="D9" s="11" t="s">
        <v>1367</v>
      </c>
      <c r="E9" s="6" t="s">
        <v>1896</v>
      </c>
      <c r="F9" s="6">
        <v>96</v>
      </c>
      <c r="G9" s="6" t="s">
        <v>1901</v>
      </c>
      <c r="H9" s="9" t="s">
        <v>1364</v>
      </c>
      <c r="I9" s="9" t="s">
        <v>1365</v>
      </c>
      <c r="J9" s="6" t="s">
        <v>858</v>
      </c>
      <c r="K9" s="6" t="s">
        <v>1282</v>
      </c>
      <c r="L9" s="6">
        <v>5</v>
      </c>
      <c r="M9" s="12" t="s">
        <v>1847</v>
      </c>
      <c r="N9" s="6">
        <v>2</v>
      </c>
      <c r="O9" s="18">
        <f>14+43+15</f>
        <v>72</v>
      </c>
      <c r="P9" s="62"/>
      <c r="Q9" s="6"/>
      <c r="R9" s="6"/>
      <c r="S9" s="63" t="s">
        <v>150</v>
      </c>
      <c r="T9" s="6"/>
      <c r="U9" s="13" t="s">
        <v>1916</v>
      </c>
      <c r="V9" s="6"/>
      <c r="W9" s="14"/>
      <c r="AZ9" s="1"/>
      <c r="BA9" t="s">
        <v>642</v>
      </c>
      <c r="BB9" s="1"/>
    </row>
    <row r="10" spans="1:56" ht="15">
      <c r="A10" s="6">
        <v>3</v>
      </c>
      <c r="B10" s="71">
        <v>50252947304</v>
      </c>
      <c r="C10" s="11" t="s">
        <v>1368</v>
      </c>
      <c r="D10" s="11" t="s">
        <v>1369</v>
      </c>
      <c r="E10" s="6" t="s">
        <v>1896</v>
      </c>
      <c r="F10" s="6">
        <v>96</v>
      </c>
      <c r="G10" s="6" t="s">
        <v>1897</v>
      </c>
      <c r="H10" s="9" t="s">
        <v>1364</v>
      </c>
      <c r="I10" s="9" t="s">
        <v>1365</v>
      </c>
      <c r="J10" s="6" t="s">
        <v>858</v>
      </c>
      <c r="K10" s="6" t="s">
        <v>1282</v>
      </c>
      <c r="L10" s="6">
        <v>5</v>
      </c>
      <c r="M10" s="12" t="s">
        <v>1847</v>
      </c>
      <c r="N10" s="6">
        <v>3</v>
      </c>
      <c r="O10" s="18">
        <f>21+33+14</f>
        <v>68</v>
      </c>
      <c r="P10" s="62"/>
      <c r="Q10" s="6"/>
      <c r="R10" s="6"/>
      <c r="S10" s="63" t="s">
        <v>149</v>
      </c>
      <c r="T10" s="6"/>
      <c r="U10" s="13" t="s">
        <v>1914</v>
      </c>
      <c r="V10" s="6"/>
      <c r="W10" s="14"/>
      <c r="BB10" s="1"/>
      <c r="BC10" t="s">
        <v>643</v>
      </c>
      <c r="BD10" s="1"/>
    </row>
    <row r="11" spans="1:56" ht="15">
      <c r="A11" s="6">
        <v>4</v>
      </c>
      <c r="B11" s="71">
        <v>24639300392</v>
      </c>
      <c r="C11" s="11" t="s">
        <v>1851</v>
      </c>
      <c r="D11" s="11" t="s">
        <v>1370</v>
      </c>
      <c r="E11" s="6" t="s">
        <v>1896</v>
      </c>
      <c r="F11" s="6">
        <v>96</v>
      </c>
      <c r="G11" s="6" t="s">
        <v>1897</v>
      </c>
      <c r="H11" s="9" t="s">
        <v>1364</v>
      </c>
      <c r="I11" s="9" t="s">
        <v>1365</v>
      </c>
      <c r="J11" s="6" t="s">
        <v>1128</v>
      </c>
      <c r="K11" s="6" t="s">
        <v>1371</v>
      </c>
      <c r="L11" s="6">
        <v>5</v>
      </c>
      <c r="M11" s="12" t="s">
        <v>1847</v>
      </c>
      <c r="N11" s="6">
        <v>4</v>
      </c>
      <c r="O11" s="18">
        <f>11+42+14</f>
        <v>67</v>
      </c>
      <c r="P11" s="62"/>
      <c r="Q11" s="6"/>
      <c r="R11" s="6"/>
      <c r="S11" s="63" t="s">
        <v>151</v>
      </c>
      <c r="T11" s="6"/>
      <c r="U11" s="13" t="s">
        <v>1909</v>
      </c>
      <c r="V11" s="6"/>
      <c r="W11" s="14"/>
      <c r="BB11" s="1"/>
      <c r="BC11" t="s">
        <v>644</v>
      </c>
      <c r="BD11" s="1"/>
    </row>
    <row r="12" spans="1:56" ht="15">
      <c r="A12" s="6">
        <v>5</v>
      </c>
      <c r="B12" s="71" t="s">
        <v>732</v>
      </c>
      <c r="C12" s="11" t="s">
        <v>1255</v>
      </c>
      <c r="D12" s="11" t="s">
        <v>1396</v>
      </c>
      <c r="E12" s="6" t="s">
        <v>1896</v>
      </c>
      <c r="F12" s="6">
        <v>96</v>
      </c>
      <c r="G12" s="6" t="s">
        <v>1904</v>
      </c>
      <c r="H12" s="9" t="s">
        <v>1428</v>
      </c>
      <c r="I12" s="9" t="s">
        <v>1271</v>
      </c>
      <c r="J12" s="6" t="s">
        <v>292</v>
      </c>
      <c r="K12" s="6" t="s">
        <v>1242</v>
      </c>
      <c r="L12" s="6">
        <v>5</v>
      </c>
      <c r="M12" s="12" t="s">
        <v>1847</v>
      </c>
      <c r="N12" s="6">
        <v>5</v>
      </c>
      <c r="O12" s="18">
        <f>13+42+5</f>
        <v>60</v>
      </c>
      <c r="P12" s="62"/>
      <c r="Q12" s="6"/>
      <c r="R12" s="6"/>
      <c r="S12" s="63" t="s">
        <v>147</v>
      </c>
      <c r="T12" s="6"/>
      <c r="U12" s="13" t="s">
        <v>1912</v>
      </c>
      <c r="V12" s="6"/>
      <c r="W12" s="14"/>
      <c r="BB12" s="1"/>
      <c r="BC12" t="s">
        <v>649</v>
      </c>
      <c r="BD12" s="1"/>
    </row>
    <row r="13" spans="1:56" ht="15">
      <c r="A13" s="6">
        <v>6</v>
      </c>
      <c r="B13" s="71">
        <v>32377408387</v>
      </c>
      <c r="C13" s="11" t="s">
        <v>1236</v>
      </c>
      <c r="D13" s="11" t="s">
        <v>1436</v>
      </c>
      <c r="E13" s="6" t="s">
        <v>1896</v>
      </c>
      <c r="F13" s="6">
        <v>96</v>
      </c>
      <c r="G13" s="6" t="s">
        <v>1904</v>
      </c>
      <c r="H13" s="9" t="s">
        <v>1428</v>
      </c>
      <c r="I13" s="9" t="s">
        <v>1271</v>
      </c>
      <c r="J13" s="6" t="s">
        <v>292</v>
      </c>
      <c r="K13" s="6" t="s">
        <v>1242</v>
      </c>
      <c r="L13" s="6">
        <v>5</v>
      </c>
      <c r="M13" s="12" t="s">
        <v>1847</v>
      </c>
      <c r="N13" s="6">
        <v>6</v>
      </c>
      <c r="O13" s="18">
        <f>13+36+5</f>
        <v>54</v>
      </c>
      <c r="P13" s="62"/>
      <c r="Q13" s="6"/>
      <c r="R13" s="6"/>
      <c r="S13" s="63" t="s">
        <v>146</v>
      </c>
      <c r="T13" s="6"/>
      <c r="U13" s="13" t="s">
        <v>1911</v>
      </c>
      <c r="V13" s="6"/>
      <c r="W13" s="14"/>
      <c r="BB13" s="1"/>
      <c r="BC13" t="s">
        <v>650</v>
      </c>
      <c r="BD13" s="1"/>
    </row>
    <row r="14" spans="1:56" ht="15">
      <c r="A14" s="6">
        <v>7</v>
      </c>
      <c r="B14" s="71">
        <v>11008218237</v>
      </c>
      <c r="C14" s="11" t="s">
        <v>1255</v>
      </c>
      <c r="D14" s="11" t="s">
        <v>1256</v>
      </c>
      <c r="E14" s="6" t="s">
        <v>1896</v>
      </c>
      <c r="F14" s="6">
        <v>96</v>
      </c>
      <c r="G14" s="6" t="s">
        <v>1901</v>
      </c>
      <c r="H14" s="9" t="s">
        <v>1241</v>
      </c>
      <c r="I14" s="9" t="s">
        <v>1230</v>
      </c>
      <c r="J14" s="6" t="s">
        <v>272</v>
      </c>
      <c r="K14" s="6" t="s">
        <v>1242</v>
      </c>
      <c r="L14" s="6">
        <v>5</v>
      </c>
      <c r="M14" s="12" t="s">
        <v>1847</v>
      </c>
      <c r="N14" s="6">
        <v>7</v>
      </c>
      <c r="O14" s="18">
        <f>14+30+9</f>
        <v>53</v>
      </c>
      <c r="P14" s="62"/>
      <c r="Q14" s="6"/>
      <c r="R14" s="6"/>
      <c r="S14" s="63" t="s">
        <v>145</v>
      </c>
      <c r="T14" s="6"/>
      <c r="U14" s="13" t="s">
        <v>1910</v>
      </c>
      <c r="V14" s="6"/>
      <c r="W14" s="14"/>
      <c r="BB14" s="1"/>
      <c r="BC14" t="s">
        <v>651</v>
      </c>
      <c r="BD14" s="1"/>
    </row>
    <row r="15" spans="1:56" ht="15">
      <c r="A15" s="6">
        <v>8</v>
      </c>
      <c r="B15" s="71">
        <v>47915534380</v>
      </c>
      <c r="C15" s="11" t="s">
        <v>1241</v>
      </c>
      <c r="D15" s="11" t="s">
        <v>1437</v>
      </c>
      <c r="E15" s="6" t="s">
        <v>1896</v>
      </c>
      <c r="F15" s="6">
        <v>96</v>
      </c>
      <c r="G15" s="6" t="s">
        <v>1904</v>
      </c>
      <c r="H15" s="9" t="s">
        <v>1428</v>
      </c>
      <c r="I15" s="9" t="s">
        <v>1271</v>
      </c>
      <c r="J15" s="6" t="s">
        <v>292</v>
      </c>
      <c r="K15" s="6" t="s">
        <v>1242</v>
      </c>
      <c r="L15" s="6">
        <v>5</v>
      </c>
      <c r="M15" s="12" t="s">
        <v>1847</v>
      </c>
      <c r="N15" s="6">
        <v>8</v>
      </c>
      <c r="O15" s="18">
        <f>10+30+5</f>
        <v>45</v>
      </c>
      <c r="P15" s="62"/>
      <c r="Q15" s="6"/>
      <c r="R15" s="6"/>
      <c r="S15" s="63" t="s">
        <v>148</v>
      </c>
      <c r="T15" s="6"/>
      <c r="U15" s="13" t="s">
        <v>1913</v>
      </c>
      <c r="V15" s="6"/>
      <c r="W15" s="14"/>
      <c r="BB15" s="1"/>
      <c r="BC15" t="s">
        <v>653</v>
      </c>
      <c r="BD15" s="1"/>
    </row>
    <row r="16" spans="23:56" ht="15">
      <c r="W16" s="14"/>
      <c r="BB16" s="1"/>
      <c r="BC16" t="s">
        <v>673</v>
      </c>
      <c r="BD16" s="1"/>
    </row>
    <row r="17" spans="23:56" ht="15">
      <c r="W17" s="14"/>
      <c r="BB17" s="1"/>
      <c r="BC17" t="s">
        <v>674</v>
      </c>
      <c r="BD17" s="1"/>
    </row>
    <row r="18" spans="23:56" ht="15">
      <c r="W18" s="14"/>
      <c r="BB18" s="1"/>
      <c r="BC18" t="s">
        <v>675</v>
      </c>
      <c r="BD18" s="1"/>
    </row>
    <row r="19" spans="23:56" ht="15">
      <c r="W19" s="14"/>
      <c r="BB19" s="1"/>
      <c r="BC19" t="s">
        <v>676</v>
      </c>
      <c r="BD19" s="1"/>
    </row>
    <row r="20" spans="23:56" ht="15">
      <c r="W20" s="14"/>
      <c r="BB20" s="1"/>
      <c r="BC20" t="s">
        <v>677</v>
      </c>
      <c r="BD20" s="1"/>
    </row>
    <row r="21" spans="23:56" ht="15">
      <c r="W21" s="14"/>
      <c r="BB21" s="1"/>
      <c r="BC21" t="s">
        <v>678</v>
      </c>
      <c r="BD21" s="1"/>
    </row>
    <row r="22" spans="23:56" ht="15">
      <c r="W22" s="14"/>
      <c r="BB22" s="1"/>
      <c r="BC22" t="s">
        <v>679</v>
      </c>
      <c r="BD22" s="1"/>
    </row>
    <row r="23" spans="23:56" ht="15">
      <c r="W23" s="14"/>
      <c r="BB23" s="1"/>
      <c r="BC23" t="s">
        <v>680</v>
      </c>
      <c r="BD23" s="1"/>
    </row>
    <row r="24" spans="23:56" ht="15">
      <c r="W24" s="14"/>
      <c r="BB24" s="1"/>
      <c r="BC24" t="s">
        <v>681</v>
      </c>
      <c r="BD24" s="1"/>
    </row>
    <row r="25" spans="23:56" ht="15">
      <c r="W25" s="14"/>
      <c r="BB25" s="1"/>
      <c r="BC25" t="s">
        <v>682</v>
      </c>
      <c r="BD25" s="1"/>
    </row>
    <row r="26" spans="23:56" ht="15">
      <c r="W26" s="14"/>
      <c r="BB26" s="1"/>
      <c r="BC26" t="s">
        <v>683</v>
      </c>
      <c r="BD26" s="1"/>
    </row>
    <row r="27" spans="23:56" ht="15">
      <c r="W27" s="14"/>
      <c r="BB27" s="1"/>
      <c r="BC27" t="s">
        <v>684</v>
      </c>
      <c r="BD27" s="1"/>
    </row>
    <row r="28" spans="23:56" ht="15">
      <c r="W28" s="14"/>
      <c r="BB28" s="1"/>
      <c r="BC28" t="s">
        <v>685</v>
      </c>
      <c r="BD28" s="1"/>
    </row>
    <row r="29" spans="23:56" ht="15">
      <c r="W29" s="14"/>
      <c r="BB29" s="1"/>
      <c r="BC29" t="s">
        <v>686</v>
      </c>
      <c r="BD29" s="1"/>
    </row>
    <row r="30" spans="23:56" ht="15">
      <c r="W30" s="14"/>
      <c r="BB30" s="1"/>
      <c r="BC30" t="s">
        <v>688</v>
      </c>
      <c r="BD30" s="1"/>
    </row>
    <row r="31" spans="23:56" ht="15">
      <c r="W31" s="14"/>
      <c r="BB31" s="1"/>
      <c r="BC31" t="s">
        <v>689</v>
      </c>
      <c r="BD31" s="1"/>
    </row>
    <row r="32" spans="23:56" ht="15">
      <c r="W32" s="14"/>
      <c r="BB32" s="1"/>
      <c r="BC32" t="s">
        <v>690</v>
      </c>
      <c r="BD32" s="1"/>
    </row>
    <row r="33" spans="23:56" ht="15">
      <c r="W33" s="14"/>
      <c r="BB33" s="1"/>
      <c r="BC33" t="s">
        <v>740</v>
      </c>
      <c r="BD33" s="1"/>
    </row>
    <row r="34" spans="23:56" ht="15">
      <c r="W34" s="14"/>
      <c r="BB34" s="1"/>
      <c r="BC34" t="s">
        <v>741</v>
      </c>
      <c r="BD34" s="1"/>
    </row>
    <row r="35" spans="23:56" ht="15">
      <c r="W35" s="14"/>
      <c r="BB35" s="1"/>
      <c r="BC35" t="s">
        <v>742</v>
      </c>
      <c r="BD35" s="1"/>
    </row>
    <row r="36" spans="23:56" ht="15">
      <c r="W36" s="14"/>
      <c r="BB36" s="1"/>
      <c r="BC36" t="s">
        <v>743</v>
      </c>
      <c r="BD36" s="1"/>
    </row>
    <row r="37" spans="23:56" ht="15">
      <c r="W37" s="14"/>
      <c r="BB37" s="1"/>
      <c r="BC37" t="s">
        <v>744</v>
      </c>
      <c r="BD37" s="1"/>
    </row>
    <row r="38" spans="23:56" ht="15">
      <c r="W38" s="14"/>
      <c r="BB38" s="1"/>
      <c r="BC38" t="s">
        <v>745</v>
      </c>
      <c r="BD38" s="1"/>
    </row>
    <row r="39" spans="23:56" ht="15">
      <c r="W39" s="14"/>
      <c r="BB39" s="1"/>
      <c r="BC39" t="s">
        <v>746</v>
      </c>
      <c r="BD39" s="1"/>
    </row>
    <row r="40" spans="23:56" ht="15">
      <c r="W40" s="14"/>
      <c r="BB40" s="1"/>
      <c r="BC40" t="s">
        <v>747</v>
      </c>
      <c r="BD40" s="1"/>
    </row>
    <row r="41" spans="23:56" ht="15">
      <c r="W41" s="14"/>
      <c r="BB41" s="1"/>
      <c r="BC41" t="s">
        <v>748</v>
      </c>
      <c r="BD41" s="1"/>
    </row>
    <row r="42" spans="23:56" ht="15">
      <c r="W42" s="14"/>
      <c r="BB42" s="1"/>
      <c r="BC42" t="s">
        <v>749</v>
      </c>
      <c r="BD42" s="1"/>
    </row>
    <row r="43" spans="54:56" ht="15">
      <c r="BB43" s="1"/>
      <c r="BC43" t="s">
        <v>750</v>
      </c>
      <c r="BD43" s="1"/>
    </row>
    <row r="44" spans="54:56" ht="15">
      <c r="BB44" s="1"/>
      <c r="BC44" t="s">
        <v>751</v>
      </c>
      <c r="BD44" s="1"/>
    </row>
    <row r="45" spans="54:56" ht="15">
      <c r="BB45" s="1"/>
      <c r="BC45" t="s">
        <v>752</v>
      </c>
      <c r="BD45" s="1"/>
    </row>
    <row r="46" spans="54:56" ht="15">
      <c r="BB46" s="1"/>
      <c r="BC46" t="s">
        <v>753</v>
      </c>
      <c r="BD46" s="1"/>
    </row>
    <row r="47" spans="54:56" ht="15">
      <c r="BB47" s="1"/>
      <c r="BC47" t="s">
        <v>754</v>
      </c>
      <c r="BD47" s="1"/>
    </row>
    <row r="48" spans="54:56" ht="15">
      <c r="BB48" s="1"/>
      <c r="BC48" t="s">
        <v>755</v>
      </c>
      <c r="BD48" s="1"/>
    </row>
    <row r="49" spans="54:56" ht="15">
      <c r="BB49" s="1"/>
      <c r="BC49" t="s">
        <v>756</v>
      </c>
      <c r="BD49" s="1"/>
    </row>
    <row r="50" spans="54:56" ht="15">
      <c r="BB50" s="1"/>
      <c r="BC50" t="s">
        <v>757</v>
      </c>
      <c r="BD50" s="1"/>
    </row>
    <row r="51" spans="54:56" ht="15">
      <c r="BB51" s="1"/>
      <c r="BC51" t="s">
        <v>758</v>
      </c>
      <c r="BD51" s="1"/>
    </row>
    <row r="52" spans="54:56" ht="15">
      <c r="BB52" s="1"/>
      <c r="BC52" t="s">
        <v>759</v>
      </c>
      <c r="BD52" s="1"/>
    </row>
    <row r="53" spans="54:56" ht="15">
      <c r="BB53" s="1"/>
      <c r="BC53" t="s">
        <v>760</v>
      </c>
      <c r="BD53" s="1"/>
    </row>
    <row r="54" spans="54:56" ht="15">
      <c r="BB54" s="1"/>
      <c r="BC54" t="s">
        <v>761</v>
      </c>
      <c r="BD54" s="1"/>
    </row>
    <row r="55" spans="54:56" ht="15">
      <c r="BB55" s="1"/>
      <c r="BC55" t="s">
        <v>762</v>
      </c>
      <c r="BD55" s="1"/>
    </row>
    <row r="56" spans="54:56" ht="15">
      <c r="BB56" s="1"/>
      <c r="BC56" t="s">
        <v>763</v>
      </c>
      <c r="BD56" s="1"/>
    </row>
    <row r="57" spans="54:56" ht="15">
      <c r="BB57" s="1"/>
      <c r="BC57" t="s">
        <v>764</v>
      </c>
      <c r="BD57" s="1"/>
    </row>
    <row r="58" spans="54:56" ht="15">
      <c r="BB58" s="1"/>
      <c r="BC58" t="s">
        <v>765</v>
      </c>
      <c r="BD58" s="1"/>
    </row>
    <row r="59" spans="54:56" ht="15">
      <c r="BB59" s="1"/>
      <c r="BC59" t="s">
        <v>766</v>
      </c>
      <c r="BD59" s="1"/>
    </row>
    <row r="60" spans="54:56" ht="15">
      <c r="BB60" s="1"/>
      <c r="BC60" t="s">
        <v>767</v>
      </c>
      <c r="BD60" s="1"/>
    </row>
    <row r="61" spans="54:56" ht="15">
      <c r="BB61" s="1"/>
      <c r="BC61" t="s">
        <v>768</v>
      </c>
      <c r="BD61" s="1"/>
    </row>
    <row r="62" spans="54:56" ht="15">
      <c r="BB62" s="1"/>
      <c r="BC62" t="s">
        <v>769</v>
      </c>
      <c r="BD62" s="1"/>
    </row>
    <row r="63" spans="54:56" ht="15">
      <c r="BB63" s="1"/>
      <c r="BC63" t="s">
        <v>770</v>
      </c>
      <c r="BD63" s="1"/>
    </row>
    <row r="64" spans="54:56" ht="15">
      <c r="BB64" s="1"/>
      <c r="BC64" t="s">
        <v>771</v>
      </c>
      <c r="BD64" s="1"/>
    </row>
    <row r="65" spans="54:56" ht="15">
      <c r="BB65" s="1"/>
      <c r="BC65" t="s">
        <v>772</v>
      </c>
      <c r="BD65" s="1"/>
    </row>
    <row r="66" spans="54:56" ht="15">
      <c r="BB66" s="1"/>
      <c r="BC66" t="s">
        <v>773</v>
      </c>
      <c r="BD66" s="1"/>
    </row>
    <row r="67" spans="54:56" ht="15">
      <c r="BB67" s="1"/>
      <c r="BC67" t="s">
        <v>774</v>
      </c>
      <c r="BD67" s="1"/>
    </row>
    <row r="68" spans="54:56" ht="15">
      <c r="BB68" s="1"/>
      <c r="BC68" t="s">
        <v>775</v>
      </c>
      <c r="BD68" s="1"/>
    </row>
    <row r="69" spans="54:56" ht="15">
      <c r="BB69" s="1"/>
      <c r="BC69" t="s">
        <v>776</v>
      </c>
      <c r="BD69" s="1"/>
    </row>
    <row r="70" spans="54:56" ht="15">
      <c r="BB70" s="1"/>
      <c r="BC70" t="s">
        <v>777</v>
      </c>
      <c r="BD70" s="1"/>
    </row>
    <row r="71" spans="54:56" ht="15">
      <c r="BB71" s="1"/>
      <c r="BC71" t="s">
        <v>778</v>
      </c>
      <c r="BD71" s="1"/>
    </row>
    <row r="72" spans="54:56" ht="15">
      <c r="BB72" s="1"/>
      <c r="BC72" t="s">
        <v>779</v>
      </c>
      <c r="BD72" s="1"/>
    </row>
    <row r="73" spans="54:56" ht="15">
      <c r="BB73" s="1"/>
      <c r="BC73" t="s">
        <v>780</v>
      </c>
      <c r="BD73" s="1"/>
    </row>
    <row r="74" spans="54:56" ht="15">
      <c r="BB74" s="1"/>
      <c r="BC74" t="s">
        <v>781</v>
      </c>
      <c r="BD74" s="1"/>
    </row>
    <row r="75" spans="54:56" ht="15">
      <c r="BB75" s="1"/>
      <c r="BC75" t="s">
        <v>782</v>
      </c>
      <c r="BD75" s="1"/>
    </row>
    <row r="76" spans="54:56" ht="15">
      <c r="BB76" s="1"/>
      <c r="BC76" t="s">
        <v>783</v>
      </c>
      <c r="BD76" s="1"/>
    </row>
    <row r="77" spans="54:56" ht="15">
      <c r="BB77" s="1"/>
      <c r="BC77" t="s">
        <v>784</v>
      </c>
      <c r="BD77" s="1"/>
    </row>
    <row r="78" spans="54:56" ht="15">
      <c r="BB78" s="1"/>
      <c r="BC78" t="s">
        <v>785</v>
      </c>
      <c r="BD78" s="1"/>
    </row>
    <row r="79" spans="54:56" ht="15">
      <c r="BB79" s="1"/>
      <c r="BC79" t="s">
        <v>786</v>
      </c>
      <c r="BD79" s="1"/>
    </row>
    <row r="80" spans="54:56" ht="15">
      <c r="BB80" s="1"/>
      <c r="BC80" t="s">
        <v>787</v>
      </c>
      <c r="BD80" s="1"/>
    </row>
    <row r="81" spans="54:56" ht="15">
      <c r="BB81" s="1"/>
      <c r="BC81" t="s">
        <v>788</v>
      </c>
      <c r="BD81" s="1"/>
    </row>
    <row r="82" spans="54:56" ht="15">
      <c r="BB82" s="1"/>
      <c r="BC82" t="s">
        <v>789</v>
      </c>
      <c r="BD82" s="1"/>
    </row>
    <row r="83" spans="54:56" ht="15">
      <c r="BB83" s="1"/>
      <c r="BC83" t="s">
        <v>790</v>
      </c>
      <c r="BD83" s="1"/>
    </row>
    <row r="84" spans="54:56" ht="15">
      <c r="BB84" s="1"/>
      <c r="BC84" t="s">
        <v>791</v>
      </c>
      <c r="BD84" s="1"/>
    </row>
    <row r="85" spans="54:56" ht="15">
      <c r="BB85" s="1"/>
      <c r="BC85" t="s">
        <v>792</v>
      </c>
      <c r="BD85" s="1"/>
    </row>
    <row r="86" spans="54:56" ht="15">
      <c r="BB86" s="1"/>
      <c r="BC86" t="s">
        <v>793</v>
      </c>
      <c r="BD86" s="1"/>
    </row>
    <row r="87" spans="54:56" ht="15">
      <c r="BB87" s="1"/>
      <c r="BC87" t="s">
        <v>794</v>
      </c>
      <c r="BD87" s="1"/>
    </row>
    <row r="88" spans="54:56" ht="15">
      <c r="BB88" s="1"/>
      <c r="BC88" t="s">
        <v>795</v>
      </c>
      <c r="BD88" s="1"/>
    </row>
    <row r="89" spans="54:56" ht="15">
      <c r="BB89" s="1"/>
      <c r="BC89" t="s">
        <v>796</v>
      </c>
      <c r="BD89" s="1"/>
    </row>
    <row r="90" spans="54:56" ht="15">
      <c r="BB90" s="1"/>
      <c r="BC90" t="s">
        <v>797</v>
      </c>
      <c r="BD90" s="1"/>
    </row>
    <row r="91" spans="54:56" ht="15">
      <c r="BB91" s="1"/>
      <c r="BC91" t="s">
        <v>798</v>
      </c>
      <c r="BD91" s="1"/>
    </row>
    <row r="92" spans="54:56" ht="15">
      <c r="BB92" s="1"/>
      <c r="BC92" t="s">
        <v>799</v>
      </c>
      <c r="BD92" s="1"/>
    </row>
    <row r="93" spans="54:56" ht="15">
      <c r="BB93" s="1"/>
      <c r="BC93" t="s">
        <v>800</v>
      </c>
      <c r="BD93" s="1"/>
    </row>
    <row r="94" spans="54:56" ht="15">
      <c r="BB94" s="1"/>
      <c r="BC94" t="s">
        <v>801</v>
      </c>
      <c r="BD94" s="1"/>
    </row>
    <row r="95" spans="54:56" ht="15">
      <c r="BB95" s="1"/>
      <c r="BC95" t="s">
        <v>802</v>
      </c>
      <c r="BD95" s="1"/>
    </row>
    <row r="96" spans="54:56" ht="15">
      <c r="BB96" s="1"/>
      <c r="BC96" t="s">
        <v>803</v>
      </c>
      <c r="BD96" s="1"/>
    </row>
    <row r="97" spans="54:56" ht="15">
      <c r="BB97" s="1"/>
      <c r="BC97" t="s">
        <v>804</v>
      </c>
      <c r="BD97" s="1"/>
    </row>
    <row r="98" spans="54:56" ht="15">
      <c r="BB98" s="1"/>
      <c r="BC98" t="s">
        <v>805</v>
      </c>
      <c r="BD98" s="1"/>
    </row>
    <row r="99" spans="54:56" ht="15">
      <c r="BB99" s="1"/>
      <c r="BC99" t="s">
        <v>806</v>
      </c>
      <c r="BD99" s="1"/>
    </row>
    <row r="100" spans="54:56" ht="15">
      <c r="BB100" s="1"/>
      <c r="BC100" t="s">
        <v>807</v>
      </c>
      <c r="BD100" s="1"/>
    </row>
    <row r="101" spans="54:56" ht="15">
      <c r="BB101" s="1"/>
      <c r="BC101" t="s">
        <v>808</v>
      </c>
      <c r="BD101" s="1"/>
    </row>
    <row r="102" spans="54:56" ht="15">
      <c r="BB102" s="1"/>
      <c r="BC102" t="s">
        <v>809</v>
      </c>
      <c r="BD102" s="1"/>
    </row>
    <row r="103" spans="54:56" ht="15">
      <c r="BB103" s="1"/>
      <c r="BC103" t="s">
        <v>810</v>
      </c>
      <c r="BD103" s="1"/>
    </row>
    <row r="104" spans="54:56" ht="15">
      <c r="BB104" s="1"/>
      <c r="BC104" t="s">
        <v>811</v>
      </c>
      <c r="BD104" s="1"/>
    </row>
    <row r="105" spans="54:56" ht="15">
      <c r="BB105" s="1"/>
      <c r="BC105" t="s">
        <v>812</v>
      </c>
      <c r="BD105" s="1"/>
    </row>
    <row r="106" spans="54:56" ht="15">
      <c r="BB106" s="1"/>
      <c r="BC106" t="s">
        <v>813</v>
      </c>
      <c r="BD106" s="1"/>
    </row>
    <row r="107" spans="54:56" ht="15">
      <c r="BB107" s="1"/>
      <c r="BC107" t="s">
        <v>814</v>
      </c>
      <c r="BD107" s="1"/>
    </row>
    <row r="108" spans="54:56" ht="15">
      <c r="BB108" s="1"/>
      <c r="BC108" t="s">
        <v>815</v>
      </c>
      <c r="BD108" s="1"/>
    </row>
    <row r="109" spans="54:56" ht="15">
      <c r="BB109" s="1"/>
      <c r="BC109" t="s">
        <v>816</v>
      </c>
      <c r="BD109" s="1"/>
    </row>
    <row r="110" spans="54:56" ht="15">
      <c r="BB110" s="1"/>
      <c r="BC110" t="s">
        <v>817</v>
      </c>
      <c r="BD110" s="1"/>
    </row>
    <row r="111" spans="54:56" ht="15">
      <c r="BB111" s="1"/>
      <c r="BC111" t="s">
        <v>818</v>
      </c>
      <c r="BD111" s="1"/>
    </row>
    <row r="112" spans="54:56" ht="15">
      <c r="BB112" s="1"/>
      <c r="BC112" t="s">
        <v>819</v>
      </c>
      <c r="BD112" s="1"/>
    </row>
    <row r="113" spans="54:56" ht="15">
      <c r="BB113" s="1"/>
      <c r="BC113" t="s">
        <v>820</v>
      </c>
      <c r="BD113" s="1"/>
    </row>
    <row r="114" spans="54:56" ht="15">
      <c r="BB114" s="1"/>
      <c r="BC114" t="s">
        <v>821</v>
      </c>
      <c r="BD114" s="1"/>
    </row>
    <row r="115" spans="54:56" ht="15">
      <c r="BB115" s="1"/>
      <c r="BC115" t="s">
        <v>822</v>
      </c>
      <c r="BD115" s="1"/>
    </row>
    <row r="116" spans="54:56" ht="15">
      <c r="BB116" s="1"/>
      <c r="BC116" t="s">
        <v>823</v>
      </c>
      <c r="BD116" s="1"/>
    </row>
    <row r="117" spans="54:56" ht="15">
      <c r="BB117" s="1"/>
      <c r="BC117" t="s">
        <v>824</v>
      </c>
      <c r="BD117" s="1"/>
    </row>
    <row r="118" spans="54:56" ht="15">
      <c r="BB118" s="1"/>
      <c r="BC118" t="s">
        <v>825</v>
      </c>
      <c r="BD118" s="1"/>
    </row>
    <row r="119" spans="54:56" ht="15">
      <c r="BB119" s="1"/>
      <c r="BC119" t="s">
        <v>826</v>
      </c>
      <c r="BD119" s="1"/>
    </row>
    <row r="120" spans="54:56" ht="15">
      <c r="BB120" s="1"/>
      <c r="BC120" t="s">
        <v>827</v>
      </c>
      <c r="BD120" s="1"/>
    </row>
    <row r="121" spans="54:56" ht="15">
      <c r="BB121" s="1"/>
      <c r="BC121" t="s">
        <v>828</v>
      </c>
      <c r="BD121" s="1"/>
    </row>
    <row r="122" spans="54:56" ht="15">
      <c r="BB122" s="1"/>
      <c r="BC122" t="s">
        <v>829</v>
      </c>
      <c r="BD122" s="1"/>
    </row>
    <row r="123" spans="54:56" ht="15">
      <c r="BB123" s="1"/>
      <c r="BC123" t="s">
        <v>830</v>
      </c>
      <c r="BD123" s="1"/>
    </row>
    <row r="124" spans="54:56" ht="15">
      <c r="BB124" s="1"/>
      <c r="BC124" t="s">
        <v>831</v>
      </c>
      <c r="BD124" s="1"/>
    </row>
    <row r="125" spans="54:56" ht="15">
      <c r="BB125" s="1"/>
      <c r="BC125" t="s">
        <v>832</v>
      </c>
      <c r="BD125" s="1"/>
    </row>
    <row r="126" spans="54:56" ht="15">
      <c r="BB126" s="1"/>
      <c r="BC126" t="s">
        <v>833</v>
      </c>
      <c r="BD126" s="1"/>
    </row>
    <row r="127" spans="54:56" ht="15">
      <c r="BB127" s="1"/>
      <c r="BC127" t="s">
        <v>834</v>
      </c>
      <c r="BD127" s="1"/>
    </row>
    <row r="128" spans="54:56" ht="15">
      <c r="BB128" s="1"/>
      <c r="BC128" t="s">
        <v>835</v>
      </c>
      <c r="BD128" s="1"/>
    </row>
    <row r="129" spans="54:56" ht="15">
      <c r="BB129" s="1"/>
      <c r="BC129" t="s">
        <v>836</v>
      </c>
      <c r="BD129" s="1"/>
    </row>
    <row r="130" spans="54:56" ht="15">
      <c r="BB130" s="1"/>
      <c r="BC130" t="s">
        <v>837</v>
      </c>
      <c r="BD130" s="1"/>
    </row>
    <row r="131" spans="54:56" ht="15">
      <c r="BB131" s="1"/>
      <c r="BC131" t="s">
        <v>838</v>
      </c>
      <c r="BD131" s="1"/>
    </row>
    <row r="132" spans="54:56" ht="15">
      <c r="BB132" s="1"/>
      <c r="BC132" t="s">
        <v>839</v>
      </c>
      <c r="BD132" s="1"/>
    </row>
    <row r="133" spans="54:56" ht="15">
      <c r="BB133" s="1"/>
      <c r="BC133" t="s">
        <v>840</v>
      </c>
      <c r="BD133" s="1"/>
    </row>
    <row r="134" spans="54:56" ht="15">
      <c r="BB134" s="1"/>
      <c r="BC134" t="s">
        <v>841</v>
      </c>
      <c r="BD134" s="1"/>
    </row>
    <row r="135" spans="54:56" ht="15">
      <c r="BB135" s="1"/>
      <c r="BC135" t="s">
        <v>842</v>
      </c>
      <c r="BD135" s="1"/>
    </row>
    <row r="136" spans="54:56" ht="15">
      <c r="BB136" s="1"/>
      <c r="BC136" t="s">
        <v>843</v>
      </c>
      <c r="BD136" s="1"/>
    </row>
    <row r="137" spans="54:56" ht="15">
      <c r="BB137" s="1"/>
      <c r="BC137" t="s">
        <v>844</v>
      </c>
      <c r="BD137" s="1"/>
    </row>
    <row r="138" spans="54:56" ht="15">
      <c r="BB138" s="1"/>
      <c r="BC138" t="s">
        <v>845</v>
      </c>
      <c r="BD138" s="1"/>
    </row>
    <row r="139" spans="54:56" ht="15">
      <c r="BB139" s="1"/>
      <c r="BC139" t="s">
        <v>846</v>
      </c>
      <c r="BD139" s="1"/>
    </row>
    <row r="140" spans="54:56" ht="15">
      <c r="BB140" s="1"/>
      <c r="BC140" t="s">
        <v>847</v>
      </c>
      <c r="BD140" s="1"/>
    </row>
    <row r="141" spans="54:56" ht="15">
      <c r="BB141" s="1"/>
      <c r="BC141" t="s">
        <v>848</v>
      </c>
      <c r="BD141" s="1"/>
    </row>
    <row r="142" spans="54:56" ht="15">
      <c r="BB142" s="1"/>
      <c r="BC142" t="s">
        <v>849</v>
      </c>
      <c r="BD142" s="1"/>
    </row>
    <row r="143" spans="54:56" ht="15">
      <c r="BB143" s="1"/>
      <c r="BC143" t="s">
        <v>850</v>
      </c>
      <c r="BD143" s="1"/>
    </row>
    <row r="144" spans="54:56" ht="15">
      <c r="BB144" s="1"/>
      <c r="BC144" t="s">
        <v>851</v>
      </c>
      <c r="BD144" s="1"/>
    </row>
    <row r="145" spans="54:56" ht="15">
      <c r="BB145" s="1"/>
      <c r="BC145" t="s">
        <v>852</v>
      </c>
      <c r="BD145" s="1"/>
    </row>
    <row r="146" spans="54:56" ht="15">
      <c r="BB146" s="1"/>
      <c r="BC146" t="s">
        <v>853</v>
      </c>
      <c r="BD146" s="1"/>
    </row>
    <row r="147" spans="54:56" ht="15">
      <c r="BB147" s="1"/>
      <c r="BC147" t="s">
        <v>854</v>
      </c>
      <c r="BD147" s="1"/>
    </row>
    <row r="148" spans="54:56" ht="15">
      <c r="BB148" s="1"/>
      <c r="BC148" t="s">
        <v>855</v>
      </c>
      <c r="BD148" s="1"/>
    </row>
    <row r="149" spans="54:56" ht="15">
      <c r="BB149" s="1"/>
      <c r="BC149" t="s">
        <v>856</v>
      </c>
      <c r="BD149" s="1"/>
    </row>
    <row r="150" spans="54:56" ht="15">
      <c r="BB150" s="1"/>
      <c r="BC150" t="s">
        <v>857</v>
      </c>
      <c r="BD150" s="1"/>
    </row>
    <row r="151" spans="54:56" ht="15">
      <c r="BB151" s="1"/>
      <c r="BC151" t="s">
        <v>858</v>
      </c>
      <c r="BD151" s="1"/>
    </row>
    <row r="152" spans="54:56" ht="15">
      <c r="BB152" s="1"/>
      <c r="BC152" t="s">
        <v>859</v>
      </c>
      <c r="BD152" s="1"/>
    </row>
    <row r="153" spans="54:56" ht="15">
      <c r="BB153" s="1"/>
      <c r="BC153" t="s">
        <v>860</v>
      </c>
      <c r="BD153" s="1"/>
    </row>
    <row r="154" spans="54:56" ht="15">
      <c r="BB154" s="1"/>
      <c r="BC154" t="s">
        <v>861</v>
      </c>
      <c r="BD154" s="1"/>
    </row>
    <row r="155" spans="54:56" ht="15">
      <c r="BB155" s="1"/>
      <c r="BC155" t="s">
        <v>862</v>
      </c>
      <c r="BD155" s="1"/>
    </row>
    <row r="156" spans="54:56" ht="15">
      <c r="BB156" s="1"/>
      <c r="BC156" t="s">
        <v>863</v>
      </c>
      <c r="BD156" s="1"/>
    </row>
    <row r="157" spans="54:56" ht="15">
      <c r="BB157" s="1"/>
      <c r="BC157" t="s">
        <v>864</v>
      </c>
      <c r="BD157" s="1"/>
    </row>
    <row r="158" spans="54:56" ht="15">
      <c r="BB158" s="1"/>
      <c r="BC158" t="s">
        <v>865</v>
      </c>
      <c r="BD158" s="1"/>
    </row>
    <row r="159" spans="54:56" ht="15">
      <c r="BB159" s="1"/>
      <c r="BC159" t="s">
        <v>866</v>
      </c>
      <c r="BD159" s="1"/>
    </row>
    <row r="160" spans="54:56" ht="15">
      <c r="BB160" s="1"/>
      <c r="BC160" t="s">
        <v>867</v>
      </c>
      <c r="BD160" s="1"/>
    </row>
    <row r="161" spans="54:56" ht="15">
      <c r="BB161" s="1"/>
      <c r="BC161" t="s">
        <v>868</v>
      </c>
      <c r="BD161" s="1"/>
    </row>
    <row r="162" spans="54:56" ht="15">
      <c r="BB162" s="1"/>
      <c r="BC162" t="s">
        <v>869</v>
      </c>
      <c r="BD162" s="1"/>
    </row>
    <row r="163" spans="54:56" ht="15">
      <c r="BB163" s="1"/>
      <c r="BC163" t="s">
        <v>870</v>
      </c>
      <c r="BD163" s="1"/>
    </row>
    <row r="164" spans="54:56" ht="15">
      <c r="BB164" s="1"/>
      <c r="BC164" t="s">
        <v>871</v>
      </c>
      <c r="BD164" s="1"/>
    </row>
    <row r="165" spans="54:56" ht="15">
      <c r="BB165" s="1"/>
      <c r="BC165" t="s">
        <v>872</v>
      </c>
      <c r="BD165" s="1"/>
    </row>
    <row r="166" spans="54:56" ht="15">
      <c r="BB166" s="1"/>
      <c r="BC166" t="s">
        <v>873</v>
      </c>
      <c r="BD166" s="1"/>
    </row>
    <row r="167" spans="54:56" ht="15">
      <c r="BB167" s="1"/>
      <c r="BC167" t="s">
        <v>874</v>
      </c>
      <c r="BD167" s="1"/>
    </row>
    <row r="168" spans="54:56" ht="15">
      <c r="BB168" s="1"/>
      <c r="BC168" t="s">
        <v>875</v>
      </c>
      <c r="BD168" s="1"/>
    </row>
    <row r="169" spans="54:56" ht="15">
      <c r="BB169" s="1"/>
      <c r="BC169" t="s">
        <v>876</v>
      </c>
      <c r="BD169" s="1"/>
    </row>
    <row r="170" spans="54:56" ht="15">
      <c r="BB170" s="1"/>
      <c r="BC170" t="s">
        <v>877</v>
      </c>
      <c r="BD170" s="1"/>
    </row>
    <row r="171" spans="54:56" ht="15">
      <c r="BB171" s="1"/>
      <c r="BC171" t="s">
        <v>878</v>
      </c>
      <c r="BD171" s="1"/>
    </row>
    <row r="172" spans="54:56" ht="15">
      <c r="BB172" s="1"/>
      <c r="BC172" t="s">
        <v>879</v>
      </c>
      <c r="BD172" s="1"/>
    </row>
    <row r="173" spans="54:56" ht="15">
      <c r="BB173" s="1"/>
      <c r="BC173" t="s">
        <v>880</v>
      </c>
      <c r="BD173" s="1"/>
    </row>
    <row r="174" spans="54:56" ht="15">
      <c r="BB174" s="1"/>
      <c r="BC174" t="s">
        <v>881</v>
      </c>
      <c r="BD174" s="1"/>
    </row>
    <row r="175" spans="54:56" ht="15">
      <c r="BB175" s="1"/>
      <c r="BC175" t="s">
        <v>882</v>
      </c>
      <c r="BD175" s="1"/>
    </row>
    <row r="176" spans="54:56" ht="15">
      <c r="BB176" s="1"/>
      <c r="BC176" t="s">
        <v>883</v>
      </c>
      <c r="BD176" s="1"/>
    </row>
    <row r="177" spans="54:56" ht="15">
      <c r="BB177" s="1"/>
      <c r="BC177" t="s">
        <v>884</v>
      </c>
      <c r="BD177" s="1"/>
    </row>
    <row r="178" spans="54:56" ht="15">
      <c r="BB178" s="1"/>
      <c r="BC178" t="s">
        <v>885</v>
      </c>
      <c r="BD178" s="1"/>
    </row>
    <row r="179" spans="54:56" ht="15">
      <c r="BB179" s="1"/>
      <c r="BC179" t="s">
        <v>886</v>
      </c>
      <c r="BD179" s="1"/>
    </row>
    <row r="180" spans="54:56" ht="15">
      <c r="BB180" s="1"/>
      <c r="BC180" t="s">
        <v>887</v>
      </c>
      <c r="BD180" s="1"/>
    </row>
    <row r="181" spans="54:56" ht="15">
      <c r="BB181" s="1"/>
      <c r="BC181" t="s">
        <v>888</v>
      </c>
      <c r="BD181" s="1"/>
    </row>
    <row r="182" spans="54:56" ht="15">
      <c r="BB182" s="1"/>
      <c r="BC182" t="s">
        <v>889</v>
      </c>
      <c r="BD182" s="1"/>
    </row>
    <row r="183" spans="54:56" ht="15">
      <c r="BB183" s="1"/>
      <c r="BC183" t="s">
        <v>890</v>
      </c>
      <c r="BD183" s="1"/>
    </row>
    <row r="184" spans="54:56" ht="15">
      <c r="BB184" s="1"/>
      <c r="BC184" t="s">
        <v>891</v>
      </c>
      <c r="BD184" s="1"/>
    </row>
    <row r="185" spans="54:56" ht="15">
      <c r="BB185" s="1"/>
      <c r="BC185" t="s">
        <v>892</v>
      </c>
      <c r="BD185" s="1"/>
    </row>
    <row r="186" spans="54:56" ht="15">
      <c r="BB186" s="1"/>
      <c r="BC186" t="s">
        <v>893</v>
      </c>
      <c r="BD186" s="1"/>
    </row>
    <row r="187" spans="54:56" ht="15">
      <c r="BB187" s="1"/>
      <c r="BC187" t="s">
        <v>894</v>
      </c>
      <c r="BD187" s="1"/>
    </row>
    <row r="188" spans="54:56" ht="15">
      <c r="BB188" s="1"/>
      <c r="BC188" t="s">
        <v>895</v>
      </c>
      <c r="BD188" s="1"/>
    </row>
    <row r="189" spans="54:56" ht="15">
      <c r="BB189" s="1"/>
      <c r="BC189" t="s">
        <v>896</v>
      </c>
      <c r="BD189" s="1"/>
    </row>
    <row r="190" spans="54:56" ht="15">
      <c r="BB190" s="1"/>
      <c r="BC190" t="s">
        <v>897</v>
      </c>
      <c r="BD190" s="1"/>
    </row>
    <row r="191" spans="54:56" ht="15">
      <c r="BB191" s="1"/>
      <c r="BC191" t="s">
        <v>898</v>
      </c>
      <c r="BD191" s="1"/>
    </row>
    <row r="192" spans="54:56" ht="15">
      <c r="BB192" s="1"/>
      <c r="BC192" t="s">
        <v>899</v>
      </c>
      <c r="BD192" s="1"/>
    </row>
    <row r="193" spans="54:56" ht="15">
      <c r="BB193" s="1"/>
      <c r="BC193" t="s">
        <v>900</v>
      </c>
      <c r="BD193" s="1"/>
    </row>
    <row r="194" spans="54:56" ht="15">
      <c r="BB194" s="1"/>
      <c r="BC194" t="s">
        <v>901</v>
      </c>
      <c r="BD194" s="1"/>
    </row>
    <row r="195" spans="54:56" ht="15">
      <c r="BB195" s="1"/>
      <c r="BC195" t="s">
        <v>902</v>
      </c>
      <c r="BD195" s="1"/>
    </row>
    <row r="196" spans="54:56" ht="15">
      <c r="BB196" s="1"/>
      <c r="BC196" t="s">
        <v>903</v>
      </c>
      <c r="BD196" s="1"/>
    </row>
    <row r="197" spans="54:56" ht="15">
      <c r="BB197" s="1"/>
      <c r="BC197" t="s">
        <v>904</v>
      </c>
      <c r="BD197" s="1"/>
    </row>
    <row r="198" spans="54:56" ht="15">
      <c r="BB198" s="1"/>
      <c r="BC198" t="s">
        <v>905</v>
      </c>
      <c r="BD198" s="1"/>
    </row>
    <row r="199" spans="54:56" ht="15">
      <c r="BB199" s="1"/>
      <c r="BC199" t="s">
        <v>906</v>
      </c>
      <c r="BD199" s="1"/>
    </row>
    <row r="200" spans="54:56" ht="15">
      <c r="BB200" s="1"/>
      <c r="BC200" t="s">
        <v>907</v>
      </c>
      <c r="BD200" s="1"/>
    </row>
    <row r="201" spans="54:56" ht="15">
      <c r="BB201" s="1"/>
      <c r="BC201" t="s">
        <v>908</v>
      </c>
      <c r="BD201" s="1"/>
    </row>
    <row r="202" spans="54:56" ht="15">
      <c r="BB202" s="1"/>
      <c r="BC202" t="s">
        <v>909</v>
      </c>
      <c r="BD202" s="1"/>
    </row>
    <row r="203" spans="54:56" ht="15">
      <c r="BB203" s="1"/>
      <c r="BC203" t="s">
        <v>910</v>
      </c>
      <c r="BD203" s="1"/>
    </row>
    <row r="204" spans="54:56" ht="15">
      <c r="BB204" s="1"/>
      <c r="BC204" t="s">
        <v>911</v>
      </c>
      <c r="BD204" s="1"/>
    </row>
    <row r="205" spans="54:56" ht="15">
      <c r="BB205" s="1"/>
      <c r="BC205" t="s">
        <v>912</v>
      </c>
      <c r="BD205" s="1"/>
    </row>
    <row r="206" spans="54:56" ht="15">
      <c r="BB206" s="1"/>
      <c r="BC206" t="s">
        <v>913</v>
      </c>
      <c r="BD206" s="1"/>
    </row>
    <row r="207" spans="54:56" ht="15">
      <c r="BB207" s="1"/>
      <c r="BC207" t="s">
        <v>914</v>
      </c>
      <c r="BD207" s="1"/>
    </row>
    <row r="208" spans="54:56" ht="15">
      <c r="BB208" s="1"/>
      <c r="BC208" t="s">
        <v>915</v>
      </c>
      <c r="BD208" s="1"/>
    </row>
    <row r="209" spans="54:56" ht="15">
      <c r="BB209" s="1"/>
      <c r="BC209" t="s">
        <v>919</v>
      </c>
      <c r="BD209" s="1"/>
    </row>
    <row r="210" spans="54:56" ht="15">
      <c r="BB210" s="1"/>
      <c r="BC210" t="s">
        <v>920</v>
      </c>
      <c r="BD210" s="1"/>
    </row>
    <row r="211" spans="54:56" ht="15">
      <c r="BB211" s="1"/>
      <c r="BC211" t="s">
        <v>921</v>
      </c>
      <c r="BD211" s="1"/>
    </row>
    <row r="212" spans="54:56" ht="15">
      <c r="BB212" s="1"/>
      <c r="BC212" t="s">
        <v>922</v>
      </c>
      <c r="BD212" s="1"/>
    </row>
    <row r="213" spans="54:56" ht="15">
      <c r="BB213" s="1"/>
      <c r="BC213" t="s">
        <v>923</v>
      </c>
      <c r="BD213" s="1"/>
    </row>
    <row r="214" spans="54:56" ht="15">
      <c r="BB214" s="1"/>
      <c r="BC214" t="s">
        <v>924</v>
      </c>
      <c r="BD214" s="1"/>
    </row>
    <row r="215" spans="54:56" ht="15">
      <c r="BB215" s="1"/>
      <c r="BC215" t="s">
        <v>925</v>
      </c>
      <c r="BD215" s="1"/>
    </row>
    <row r="216" spans="54:56" ht="15">
      <c r="BB216" s="1"/>
      <c r="BC216" t="s">
        <v>926</v>
      </c>
      <c r="BD216" s="1"/>
    </row>
    <row r="217" spans="54:56" ht="15">
      <c r="BB217" s="1"/>
      <c r="BC217" t="s">
        <v>927</v>
      </c>
      <c r="BD217" s="1"/>
    </row>
    <row r="218" spans="54:56" ht="15">
      <c r="BB218" s="1"/>
      <c r="BC218" t="s">
        <v>928</v>
      </c>
      <c r="BD218" s="1"/>
    </row>
    <row r="219" spans="54:56" ht="15">
      <c r="BB219" s="1"/>
      <c r="BC219" t="s">
        <v>929</v>
      </c>
      <c r="BD219" s="1"/>
    </row>
    <row r="220" spans="54:56" ht="15">
      <c r="BB220" s="1"/>
      <c r="BC220" t="s">
        <v>930</v>
      </c>
      <c r="BD220" s="1"/>
    </row>
    <row r="221" spans="54:56" ht="15">
      <c r="BB221" s="1"/>
      <c r="BC221" t="s">
        <v>931</v>
      </c>
      <c r="BD221" s="1"/>
    </row>
    <row r="222" spans="54:56" ht="15">
      <c r="BB222" s="1"/>
      <c r="BC222" t="s">
        <v>932</v>
      </c>
      <c r="BD222" s="1"/>
    </row>
    <row r="223" spans="54:56" ht="15">
      <c r="BB223" s="1"/>
      <c r="BC223" t="s">
        <v>933</v>
      </c>
      <c r="BD223" s="1"/>
    </row>
    <row r="224" spans="54:56" ht="15">
      <c r="BB224" s="1"/>
      <c r="BC224" t="s">
        <v>934</v>
      </c>
      <c r="BD224" s="1"/>
    </row>
    <row r="225" spans="54:56" ht="15">
      <c r="BB225" s="1"/>
      <c r="BC225" t="s">
        <v>935</v>
      </c>
      <c r="BD225" s="1"/>
    </row>
    <row r="226" spans="54:56" ht="15">
      <c r="BB226" s="1"/>
      <c r="BC226" t="s">
        <v>936</v>
      </c>
      <c r="BD226" s="1"/>
    </row>
    <row r="227" spans="54:56" ht="15">
      <c r="BB227" s="1"/>
      <c r="BC227" t="s">
        <v>937</v>
      </c>
      <c r="BD227" s="1"/>
    </row>
    <row r="228" spans="54:56" ht="15">
      <c r="BB228" s="1"/>
      <c r="BC228" t="s">
        <v>938</v>
      </c>
      <c r="BD228" s="1"/>
    </row>
    <row r="229" spans="54:56" ht="15">
      <c r="BB229" s="1"/>
      <c r="BC229" t="s">
        <v>939</v>
      </c>
      <c r="BD229" s="1"/>
    </row>
    <row r="230" spans="54:56" ht="15">
      <c r="BB230" s="1"/>
      <c r="BC230" t="s">
        <v>940</v>
      </c>
      <c r="BD230" s="1"/>
    </row>
    <row r="231" spans="54:56" ht="15">
      <c r="BB231" s="1"/>
      <c r="BC231" t="s">
        <v>941</v>
      </c>
      <c r="BD231" s="1"/>
    </row>
    <row r="232" spans="54:56" ht="15">
      <c r="BB232" s="1"/>
      <c r="BC232" t="s">
        <v>942</v>
      </c>
      <c r="BD232" s="1"/>
    </row>
    <row r="233" spans="54:56" ht="15">
      <c r="BB233" s="1"/>
      <c r="BC233" t="s">
        <v>943</v>
      </c>
      <c r="BD233" s="1"/>
    </row>
    <row r="234" spans="54:56" ht="15">
      <c r="BB234" s="1"/>
      <c r="BC234" t="s">
        <v>944</v>
      </c>
      <c r="BD234" s="1"/>
    </row>
    <row r="235" spans="54:56" ht="15">
      <c r="BB235" s="1"/>
      <c r="BC235" t="s">
        <v>945</v>
      </c>
      <c r="BD235" s="1"/>
    </row>
    <row r="236" spans="54:56" ht="15">
      <c r="BB236" s="1"/>
      <c r="BC236" t="s">
        <v>946</v>
      </c>
      <c r="BD236" s="1"/>
    </row>
    <row r="237" spans="54:56" ht="15">
      <c r="BB237" s="1"/>
      <c r="BC237" t="s">
        <v>947</v>
      </c>
      <c r="BD237" s="1"/>
    </row>
    <row r="238" spans="54:56" ht="15">
      <c r="BB238" s="1"/>
      <c r="BC238" t="s">
        <v>948</v>
      </c>
      <c r="BD238" s="1"/>
    </row>
    <row r="239" spans="54:56" ht="15">
      <c r="BB239" s="1"/>
      <c r="BC239" t="s">
        <v>949</v>
      </c>
      <c r="BD239" s="1"/>
    </row>
    <row r="240" spans="54:56" ht="15">
      <c r="BB240" s="1"/>
      <c r="BC240" t="s">
        <v>950</v>
      </c>
      <c r="BD240" s="1"/>
    </row>
    <row r="241" spans="54:56" ht="15">
      <c r="BB241" s="1"/>
      <c r="BC241" t="s">
        <v>951</v>
      </c>
      <c r="BD241" s="1"/>
    </row>
    <row r="242" spans="54:56" ht="15">
      <c r="BB242" s="1"/>
      <c r="BC242" t="s">
        <v>952</v>
      </c>
      <c r="BD242" s="1"/>
    </row>
    <row r="243" spans="54:56" ht="15">
      <c r="BB243" s="1"/>
      <c r="BC243" t="s">
        <v>953</v>
      </c>
      <c r="BD243" s="1"/>
    </row>
    <row r="244" spans="54:56" ht="15">
      <c r="BB244" s="1"/>
      <c r="BC244" t="s">
        <v>954</v>
      </c>
      <c r="BD244" s="1"/>
    </row>
    <row r="245" spans="54:56" ht="15">
      <c r="BB245" s="1"/>
      <c r="BC245" t="s">
        <v>955</v>
      </c>
      <c r="BD245" s="1"/>
    </row>
    <row r="246" spans="54:56" ht="15">
      <c r="BB246" s="1"/>
      <c r="BC246" t="s">
        <v>956</v>
      </c>
      <c r="BD246" s="1"/>
    </row>
    <row r="247" spans="54:56" ht="15">
      <c r="BB247" s="1"/>
      <c r="BC247" t="s">
        <v>957</v>
      </c>
      <c r="BD247" s="1"/>
    </row>
    <row r="248" spans="54:56" ht="15">
      <c r="BB248" s="1"/>
      <c r="BC248" t="s">
        <v>958</v>
      </c>
      <c r="BD248" s="1"/>
    </row>
    <row r="249" spans="54:56" ht="15">
      <c r="BB249" s="1"/>
      <c r="BC249" t="s">
        <v>959</v>
      </c>
      <c r="BD249" s="1"/>
    </row>
    <row r="250" spans="54:56" ht="15">
      <c r="BB250" s="1"/>
      <c r="BC250" t="s">
        <v>960</v>
      </c>
      <c r="BD250" s="1"/>
    </row>
    <row r="251" spans="54:56" ht="15">
      <c r="BB251" s="1"/>
      <c r="BC251" t="s">
        <v>961</v>
      </c>
      <c r="BD251" s="1"/>
    </row>
    <row r="252" spans="54:56" ht="15">
      <c r="BB252" s="1"/>
      <c r="BC252" t="s">
        <v>962</v>
      </c>
      <c r="BD252" s="1"/>
    </row>
    <row r="253" spans="54:56" ht="15">
      <c r="BB253" s="1"/>
      <c r="BC253" t="s">
        <v>963</v>
      </c>
      <c r="BD253" s="1"/>
    </row>
    <row r="254" spans="54:56" ht="15">
      <c r="BB254" s="1"/>
      <c r="BC254" t="s">
        <v>964</v>
      </c>
      <c r="BD254" s="1"/>
    </row>
    <row r="255" spans="54:56" ht="15">
      <c r="BB255" s="1"/>
      <c r="BC255" t="s">
        <v>965</v>
      </c>
      <c r="BD255" s="1"/>
    </row>
    <row r="256" spans="54:56" ht="15">
      <c r="BB256" s="1"/>
      <c r="BC256" t="s">
        <v>966</v>
      </c>
      <c r="BD256" s="1"/>
    </row>
    <row r="257" spans="54:56" ht="15">
      <c r="BB257" s="1"/>
      <c r="BC257" t="s">
        <v>967</v>
      </c>
      <c r="BD257" s="1"/>
    </row>
    <row r="258" spans="54:56" ht="15">
      <c r="BB258" s="1"/>
      <c r="BC258" t="s">
        <v>968</v>
      </c>
      <c r="BD258" s="1"/>
    </row>
    <row r="259" spans="54:56" ht="15">
      <c r="BB259" s="1"/>
      <c r="BC259" t="s">
        <v>969</v>
      </c>
      <c r="BD259" s="1"/>
    </row>
    <row r="260" spans="54:56" ht="15">
      <c r="BB260" s="1"/>
      <c r="BC260" t="s">
        <v>970</v>
      </c>
      <c r="BD260" s="1"/>
    </row>
    <row r="261" spans="54:56" ht="15">
      <c r="BB261" s="1"/>
      <c r="BC261" t="s">
        <v>971</v>
      </c>
      <c r="BD261" s="1"/>
    </row>
    <row r="262" spans="54:56" ht="15">
      <c r="BB262" s="1"/>
      <c r="BC262" t="s">
        <v>972</v>
      </c>
      <c r="BD262" s="1"/>
    </row>
    <row r="263" spans="54:56" ht="15">
      <c r="BB263" s="1"/>
      <c r="BC263" t="s">
        <v>973</v>
      </c>
      <c r="BD263" s="1"/>
    </row>
    <row r="264" spans="54:56" ht="15">
      <c r="BB264" s="1"/>
      <c r="BC264" t="s">
        <v>974</v>
      </c>
      <c r="BD264" s="1"/>
    </row>
    <row r="265" spans="54:56" ht="15">
      <c r="BB265" s="1"/>
      <c r="BC265" t="s">
        <v>975</v>
      </c>
      <c r="BD265" s="1"/>
    </row>
    <row r="266" spans="54:56" ht="15">
      <c r="BB266" s="1"/>
      <c r="BC266" t="s">
        <v>976</v>
      </c>
      <c r="BD266" s="1"/>
    </row>
    <row r="267" spans="54:56" ht="15">
      <c r="BB267" s="1"/>
      <c r="BC267" t="s">
        <v>977</v>
      </c>
      <c r="BD267" s="1"/>
    </row>
    <row r="268" spans="54:56" ht="15">
      <c r="BB268" s="1"/>
      <c r="BC268" t="s">
        <v>978</v>
      </c>
      <c r="BD268" s="1"/>
    </row>
    <row r="269" spans="54:56" ht="15">
      <c r="BB269" s="1"/>
      <c r="BC269" t="s">
        <v>979</v>
      </c>
      <c r="BD269" s="1"/>
    </row>
    <row r="270" spans="54:56" ht="15">
      <c r="BB270" s="1"/>
      <c r="BC270" t="s">
        <v>980</v>
      </c>
      <c r="BD270" s="1"/>
    </row>
    <row r="271" spans="54:56" ht="15">
      <c r="BB271" s="1"/>
      <c r="BC271" t="s">
        <v>981</v>
      </c>
      <c r="BD271" s="1"/>
    </row>
    <row r="272" spans="54:56" ht="15">
      <c r="BB272" s="1"/>
      <c r="BC272" t="s">
        <v>982</v>
      </c>
      <c r="BD272" s="1"/>
    </row>
    <row r="273" spans="54:56" ht="15">
      <c r="BB273" s="1"/>
      <c r="BC273" t="s">
        <v>983</v>
      </c>
      <c r="BD273" s="1"/>
    </row>
    <row r="274" spans="54:56" ht="15">
      <c r="BB274" s="1"/>
      <c r="BC274" t="s">
        <v>984</v>
      </c>
      <c r="BD274" s="1"/>
    </row>
    <row r="275" spans="54:56" ht="15">
      <c r="BB275" s="1"/>
      <c r="BC275" t="s">
        <v>985</v>
      </c>
      <c r="BD275" s="1"/>
    </row>
    <row r="276" spans="54:56" ht="15">
      <c r="BB276" s="1"/>
      <c r="BC276" t="s">
        <v>986</v>
      </c>
      <c r="BD276" s="1"/>
    </row>
    <row r="277" spans="54:56" ht="15">
      <c r="BB277" s="1"/>
      <c r="BC277" t="s">
        <v>986</v>
      </c>
      <c r="BD277" s="1"/>
    </row>
    <row r="278" spans="54:56" ht="15">
      <c r="BB278" s="1"/>
      <c r="BC278" t="s">
        <v>987</v>
      </c>
      <c r="BD278" s="1"/>
    </row>
    <row r="279" spans="54:56" ht="15">
      <c r="BB279" s="1"/>
      <c r="BC279" t="s">
        <v>988</v>
      </c>
      <c r="BD279" s="1"/>
    </row>
    <row r="280" spans="54:56" ht="15">
      <c r="BB280" s="1"/>
      <c r="BC280" t="s">
        <v>989</v>
      </c>
      <c r="BD280" s="1"/>
    </row>
    <row r="281" spans="54:56" ht="15">
      <c r="BB281" s="1"/>
      <c r="BC281" t="s">
        <v>990</v>
      </c>
      <c r="BD281" s="1"/>
    </row>
    <row r="282" spans="54:56" ht="15">
      <c r="BB282" s="1"/>
      <c r="BC282" t="s">
        <v>991</v>
      </c>
      <c r="BD282" s="1"/>
    </row>
    <row r="283" spans="54:56" ht="15">
      <c r="BB283" s="1"/>
      <c r="BC283" t="s">
        <v>992</v>
      </c>
      <c r="BD283" s="1"/>
    </row>
    <row r="284" spans="54:56" ht="15">
      <c r="BB284" s="1"/>
      <c r="BC284" t="s">
        <v>993</v>
      </c>
      <c r="BD284" s="1"/>
    </row>
    <row r="285" spans="54:56" ht="15">
      <c r="BB285" s="1"/>
      <c r="BC285" t="s">
        <v>994</v>
      </c>
      <c r="BD285" s="1"/>
    </row>
    <row r="286" spans="54:56" ht="15">
      <c r="BB286" s="1"/>
      <c r="BC286" t="s">
        <v>995</v>
      </c>
      <c r="BD286" s="1"/>
    </row>
    <row r="287" spans="54:56" ht="15">
      <c r="BB287" s="1"/>
      <c r="BC287" t="s">
        <v>996</v>
      </c>
      <c r="BD287" s="1"/>
    </row>
    <row r="288" spans="54:56" ht="15">
      <c r="BB288" s="1"/>
      <c r="BC288" t="s">
        <v>997</v>
      </c>
      <c r="BD288" s="1"/>
    </row>
    <row r="289" spans="54:56" ht="15">
      <c r="BB289" s="1"/>
      <c r="BC289" t="s">
        <v>998</v>
      </c>
      <c r="BD289" s="1"/>
    </row>
    <row r="290" spans="54:56" ht="15">
      <c r="BB290" s="1"/>
      <c r="BC290" t="s">
        <v>999</v>
      </c>
      <c r="BD290" s="1"/>
    </row>
    <row r="291" spans="54:56" ht="15">
      <c r="BB291" s="1"/>
      <c r="BC291" t="s">
        <v>1000</v>
      </c>
      <c r="BD291" s="1"/>
    </row>
    <row r="292" spans="54:56" ht="15">
      <c r="BB292" s="1"/>
      <c r="BC292" t="s">
        <v>1001</v>
      </c>
      <c r="BD292" s="1"/>
    </row>
    <row r="293" spans="54:56" ht="15">
      <c r="BB293" s="1"/>
      <c r="BC293" t="s">
        <v>1002</v>
      </c>
      <c r="BD293" s="1"/>
    </row>
    <row r="294" spans="54:56" ht="15">
      <c r="BB294" s="1"/>
      <c r="BC294" t="s">
        <v>1003</v>
      </c>
      <c r="BD294" s="1"/>
    </row>
    <row r="295" spans="54:56" ht="15">
      <c r="BB295" s="1"/>
      <c r="BC295" t="s">
        <v>1004</v>
      </c>
      <c r="BD295" s="1"/>
    </row>
    <row r="296" spans="54:56" ht="15">
      <c r="BB296" s="1"/>
      <c r="BC296" t="s">
        <v>1005</v>
      </c>
      <c r="BD296" s="1"/>
    </row>
    <row r="297" spans="54:56" ht="15">
      <c r="BB297" s="1"/>
      <c r="BC297" t="s">
        <v>1006</v>
      </c>
      <c r="BD297" s="1"/>
    </row>
    <row r="298" spans="54:56" ht="15">
      <c r="BB298" s="1"/>
      <c r="BC298" t="s">
        <v>1007</v>
      </c>
      <c r="BD298" s="1"/>
    </row>
    <row r="299" spans="54:56" ht="15">
      <c r="BB299" s="1"/>
      <c r="BC299" t="s">
        <v>1008</v>
      </c>
      <c r="BD299" s="1"/>
    </row>
    <row r="300" spans="54:56" ht="15">
      <c r="BB300" s="1"/>
      <c r="BC300" t="s">
        <v>1009</v>
      </c>
      <c r="BD300" s="1"/>
    </row>
    <row r="301" spans="54:56" ht="15">
      <c r="BB301" s="1"/>
      <c r="BC301" t="s">
        <v>1010</v>
      </c>
      <c r="BD301" s="1"/>
    </row>
    <row r="302" spans="54:56" ht="15">
      <c r="BB302" s="1"/>
      <c r="BC302" t="s">
        <v>1011</v>
      </c>
      <c r="BD302" s="1"/>
    </row>
    <row r="303" spans="54:56" ht="15">
      <c r="BB303" s="1"/>
      <c r="BC303" t="s">
        <v>1012</v>
      </c>
      <c r="BD303" s="1"/>
    </row>
    <row r="304" spans="54:56" ht="15">
      <c r="BB304" s="1"/>
      <c r="BC304" t="s">
        <v>1013</v>
      </c>
      <c r="BD304" s="1"/>
    </row>
    <row r="305" spans="54:56" ht="15">
      <c r="BB305" s="1"/>
      <c r="BC305" t="s">
        <v>1014</v>
      </c>
      <c r="BD305" s="1"/>
    </row>
    <row r="306" spans="54:56" ht="15">
      <c r="BB306" s="1"/>
      <c r="BC306" t="s">
        <v>1015</v>
      </c>
      <c r="BD306" s="1"/>
    </row>
    <row r="307" spans="54:56" ht="15">
      <c r="BB307" s="1"/>
      <c r="BC307" t="s">
        <v>1016</v>
      </c>
      <c r="BD307" s="1"/>
    </row>
    <row r="308" spans="54:56" ht="15">
      <c r="BB308" s="1"/>
      <c r="BC308" t="s">
        <v>1017</v>
      </c>
      <c r="BD308" s="1"/>
    </row>
    <row r="309" spans="54:56" ht="15">
      <c r="BB309" s="1"/>
      <c r="BC309" t="s">
        <v>1018</v>
      </c>
      <c r="BD309" s="1"/>
    </row>
    <row r="310" spans="54:56" ht="15">
      <c r="BB310" s="1"/>
      <c r="BC310" t="s">
        <v>1019</v>
      </c>
      <c r="BD310" s="1"/>
    </row>
    <row r="311" spans="54:56" ht="15">
      <c r="BB311" s="1"/>
      <c r="BC311" t="s">
        <v>1020</v>
      </c>
      <c r="BD311" s="1"/>
    </row>
    <row r="312" spans="54:56" ht="15">
      <c r="BB312" s="1"/>
      <c r="BC312" t="s">
        <v>1021</v>
      </c>
      <c r="BD312" s="1"/>
    </row>
    <row r="313" spans="54:56" ht="15">
      <c r="BB313" s="1"/>
      <c r="BC313" t="s">
        <v>1022</v>
      </c>
      <c r="BD313" s="1"/>
    </row>
    <row r="314" spans="54:56" ht="15">
      <c r="BB314" s="1"/>
      <c r="BC314" t="s">
        <v>1023</v>
      </c>
      <c r="BD314" s="1"/>
    </row>
    <row r="315" spans="54:56" ht="15">
      <c r="BB315" s="1"/>
      <c r="BC315" t="s">
        <v>1024</v>
      </c>
      <c r="BD315" s="1"/>
    </row>
    <row r="316" spans="54:56" ht="15">
      <c r="BB316" s="1"/>
      <c r="BC316" t="s">
        <v>1025</v>
      </c>
      <c r="BD316" s="1"/>
    </row>
    <row r="317" spans="54:56" ht="15">
      <c r="BB317" s="1"/>
      <c r="BC317" t="s">
        <v>1026</v>
      </c>
      <c r="BD317" s="1"/>
    </row>
    <row r="318" spans="54:56" ht="15">
      <c r="BB318" s="1"/>
      <c r="BC318" t="s">
        <v>1027</v>
      </c>
      <c r="BD318" s="1"/>
    </row>
    <row r="319" spans="54:56" ht="15">
      <c r="BB319" s="1"/>
      <c r="BC319" t="s">
        <v>1028</v>
      </c>
      <c r="BD319" s="1"/>
    </row>
    <row r="320" spans="54:56" ht="15">
      <c r="BB320" s="1"/>
      <c r="BC320" t="s">
        <v>1029</v>
      </c>
      <c r="BD320" s="1"/>
    </row>
    <row r="321" spans="54:56" ht="15">
      <c r="BB321" s="1"/>
      <c r="BC321" t="s">
        <v>1030</v>
      </c>
      <c r="BD321" s="1"/>
    </row>
    <row r="322" spans="54:56" ht="15">
      <c r="BB322" s="1"/>
      <c r="BC322" t="s">
        <v>1031</v>
      </c>
      <c r="BD322" s="1"/>
    </row>
    <row r="323" spans="54:56" ht="15">
      <c r="BB323" s="1"/>
      <c r="BC323" t="s">
        <v>1032</v>
      </c>
      <c r="BD323" s="1"/>
    </row>
    <row r="324" spans="54:56" ht="15">
      <c r="BB324" s="1"/>
      <c r="BC324" t="s">
        <v>1033</v>
      </c>
      <c r="BD324" s="1"/>
    </row>
    <row r="325" spans="54:56" ht="15">
      <c r="BB325" s="1"/>
      <c r="BC325" t="s">
        <v>1034</v>
      </c>
      <c r="BD325" s="1"/>
    </row>
    <row r="326" spans="54:56" ht="15">
      <c r="BB326" s="1"/>
      <c r="BC326" t="s">
        <v>1035</v>
      </c>
      <c r="BD326" s="1"/>
    </row>
    <row r="327" spans="54:56" ht="15">
      <c r="BB327" s="1"/>
      <c r="BC327" t="s">
        <v>1036</v>
      </c>
      <c r="BD327" s="1"/>
    </row>
    <row r="328" spans="54:56" ht="15">
      <c r="BB328" s="1"/>
      <c r="BC328" t="s">
        <v>1037</v>
      </c>
      <c r="BD328" s="1"/>
    </row>
    <row r="329" spans="54:56" ht="15">
      <c r="BB329" s="1"/>
      <c r="BC329" t="s">
        <v>1038</v>
      </c>
      <c r="BD329" s="1"/>
    </row>
    <row r="330" spans="54:56" ht="15">
      <c r="BB330" s="1"/>
      <c r="BC330" t="s">
        <v>1039</v>
      </c>
      <c r="BD330" s="1"/>
    </row>
    <row r="331" spans="54:56" ht="15">
      <c r="BB331" s="1"/>
      <c r="BC331" t="s">
        <v>1040</v>
      </c>
      <c r="BD331" s="1"/>
    </row>
    <row r="332" spans="54:56" ht="15">
      <c r="BB332" s="1"/>
      <c r="BC332" t="s">
        <v>1041</v>
      </c>
      <c r="BD332" s="1"/>
    </row>
    <row r="333" spans="54:56" ht="15">
      <c r="BB333" s="1"/>
      <c r="BC333" t="s">
        <v>1042</v>
      </c>
      <c r="BD333" s="1"/>
    </row>
    <row r="334" spans="54:56" ht="15">
      <c r="BB334" s="1"/>
      <c r="BC334" t="s">
        <v>1043</v>
      </c>
      <c r="BD334" s="1"/>
    </row>
    <row r="335" spans="54:56" ht="15">
      <c r="BB335" s="1"/>
      <c r="BC335" t="s">
        <v>1044</v>
      </c>
      <c r="BD335" s="1"/>
    </row>
    <row r="336" spans="54:56" ht="15">
      <c r="BB336" s="1"/>
      <c r="BC336" t="s">
        <v>1045</v>
      </c>
      <c r="BD336" s="1"/>
    </row>
    <row r="337" spans="54:56" ht="15">
      <c r="BB337" s="1"/>
      <c r="BC337" t="s">
        <v>1046</v>
      </c>
      <c r="BD337" s="1"/>
    </row>
    <row r="338" spans="54:56" ht="15">
      <c r="BB338" s="1"/>
      <c r="BC338" t="s">
        <v>1047</v>
      </c>
      <c r="BD338" s="1"/>
    </row>
    <row r="339" spans="54:56" ht="15">
      <c r="BB339" s="1"/>
      <c r="BC339" t="s">
        <v>1048</v>
      </c>
      <c r="BD339" s="1"/>
    </row>
    <row r="340" spans="54:56" ht="15">
      <c r="BB340" s="1"/>
      <c r="BC340" t="s">
        <v>1049</v>
      </c>
      <c r="BD340" s="1"/>
    </row>
    <row r="341" spans="54:56" ht="15">
      <c r="BB341" s="1"/>
      <c r="BC341" t="s">
        <v>1050</v>
      </c>
      <c r="BD341" s="1"/>
    </row>
    <row r="342" spans="54:56" ht="15">
      <c r="BB342" s="1"/>
      <c r="BC342" t="s">
        <v>1051</v>
      </c>
      <c r="BD342" s="1"/>
    </row>
    <row r="343" spans="54:56" ht="15">
      <c r="BB343" s="1"/>
      <c r="BC343" t="s">
        <v>1052</v>
      </c>
      <c r="BD343" s="1"/>
    </row>
    <row r="344" spans="54:56" ht="15">
      <c r="BB344" s="1"/>
      <c r="BC344" t="s">
        <v>1053</v>
      </c>
      <c r="BD344" s="1"/>
    </row>
    <row r="345" spans="54:56" ht="15">
      <c r="BB345" s="1"/>
      <c r="BC345" t="s">
        <v>1054</v>
      </c>
      <c r="BD345" s="1"/>
    </row>
    <row r="346" spans="54:56" ht="15">
      <c r="BB346" s="1"/>
      <c r="BC346" t="s">
        <v>1055</v>
      </c>
      <c r="BD346" s="1"/>
    </row>
    <row r="347" spans="54:56" ht="15">
      <c r="BB347" s="1"/>
      <c r="BC347" t="s">
        <v>1056</v>
      </c>
      <c r="BD347" s="1"/>
    </row>
    <row r="348" spans="54:56" ht="15">
      <c r="BB348" s="1"/>
      <c r="BC348" t="s">
        <v>1059</v>
      </c>
      <c r="BD348" s="1"/>
    </row>
    <row r="349" spans="54:56" ht="15">
      <c r="BB349" s="1"/>
      <c r="BC349" t="s">
        <v>1060</v>
      </c>
      <c r="BD349" s="1"/>
    </row>
    <row r="350" spans="54:56" ht="15">
      <c r="BB350" s="1"/>
      <c r="BC350" t="s">
        <v>1061</v>
      </c>
      <c r="BD350" s="1"/>
    </row>
    <row r="351" spans="54:56" ht="15">
      <c r="BB351" s="1"/>
      <c r="BC351" t="s">
        <v>1062</v>
      </c>
      <c r="BD351" s="1"/>
    </row>
    <row r="352" spans="54:56" ht="15">
      <c r="BB352" s="1"/>
      <c r="BC352" t="s">
        <v>1063</v>
      </c>
      <c r="BD352" s="1"/>
    </row>
    <row r="353" spans="54:56" ht="15">
      <c r="BB353" s="1"/>
      <c r="BC353" t="s">
        <v>1064</v>
      </c>
      <c r="BD353" s="1"/>
    </row>
    <row r="354" spans="54:56" ht="15">
      <c r="BB354" s="1"/>
      <c r="BC354" t="s">
        <v>1065</v>
      </c>
      <c r="BD354" s="1"/>
    </row>
    <row r="355" spans="54:56" ht="15">
      <c r="BB355" s="1"/>
      <c r="BC355" t="s">
        <v>1066</v>
      </c>
      <c r="BD355" s="1"/>
    </row>
    <row r="356" spans="54:56" ht="15">
      <c r="BB356" s="1"/>
      <c r="BC356" t="s">
        <v>1067</v>
      </c>
      <c r="BD356" s="1"/>
    </row>
    <row r="357" spans="54:56" ht="15">
      <c r="BB357" s="1"/>
      <c r="BC357" t="s">
        <v>1068</v>
      </c>
      <c r="BD357" s="1"/>
    </row>
    <row r="358" spans="54:56" ht="15">
      <c r="BB358" s="1"/>
      <c r="BC358" t="s">
        <v>1069</v>
      </c>
      <c r="BD358" s="1"/>
    </row>
    <row r="359" spans="54:56" ht="15">
      <c r="BB359" s="1"/>
      <c r="BC359" t="s">
        <v>1070</v>
      </c>
      <c r="BD359" s="1"/>
    </row>
    <row r="360" spans="54:56" ht="15">
      <c r="BB360" s="1"/>
      <c r="BC360" t="s">
        <v>1071</v>
      </c>
      <c r="BD360" s="1"/>
    </row>
    <row r="361" spans="54:56" ht="15">
      <c r="BB361" s="1"/>
      <c r="BC361" t="s">
        <v>1072</v>
      </c>
      <c r="BD361" s="1"/>
    </row>
    <row r="362" spans="54:56" ht="15">
      <c r="BB362" s="1"/>
      <c r="BC362" t="s">
        <v>1073</v>
      </c>
      <c r="BD362" s="1"/>
    </row>
    <row r="363" spans="54:56" ht="15">
      <c r="BB363" s="1"/>
      <c r="BC363" t="s">
        <v>1074</v>
      </c>
      <c r="BD363" s="1"/>
    </row>
    <row r="364" spans="54:56" ht="15">
      <c r="BB364" s="1"/>
      <c r="BC364" t="s">
        <v>1075</v>
      </c>
      <c r="BD364" s="1"/>
    </row>
    <row r="365" spans="54:56" ht="15">
      <c r="BB365" s="1"/>
      <c r="BC365" t="s">
        <v>1076</v>
      </c>
      <c r="BD365" s="1"/>
    </row>
    <row r="366" spans="54:56" ht="15">
      <c r="BB366" s="1"/>
      <c r="BC366" t="s">
        <v>1077</v>
      </c>
      <c r="BD366" s="1"/>
    </row>
    <row r="367" spans="54:56" ht="15">
      <c r="BB367" s="1"/>
      <c r="BC367" t="s">
        <v>1078</v>
      </c>
      <c r="BD367" s="1"/>
    </row>
    <row r="368" spans="54:56" ht="15">
      <c r="BB368" s="1"/>
      <c r="BC368" t="s">
        <v>1079</v>
      </c>
      <c r="BD368" s="1"/>
    </row>
    <row r="369" spans="54:56" ht="15">
      <c r="BB369" s="1"/>
      <c r="BC369" t="s">
        <v>1080</v>
      </c>
      <c r="BD369" s="1"/>
    </row>
    <row r="370" spans="54:56" ht="15">
      <c r="BB370" s="1"/>
      <c r="BC370" t="s">
        <v>1081</v>
      </c>
      <c r="BD370" s="1"/>
    </row>
    <row r="371" spans="54:56" ht="15">
      <c r="BB371" s="1"/>
      <c r="BC371" t="s">
        <v>1082</v>
      </c>
      <c r="BD371" s="1"/>
    </row>
    <row r="372" spans="54:56" ht="15">
      <c r="BB372" s="1"/>
      <c r="BC372" t="s">
        <v>1083</v>
      </c>
      <c r="BD372" s="1"/>
    </row>
    <row r="373" spans="54:56" ht="15">
      <c r="BB373" s="1"/>
      <c r="BC373" t="s">
        <v>1084</v>
      </c>
      <c r="BD373" s="1"/>
    </row>
    <row r="374" spans="54:56" ht="15">
      <c r="BB374" s="1"/>
      <c r="BC374" t="s">
        <v>1085</v>
      </c>
      <c r="BD374" s="1"/>
    </row>
    <row r="375" spans="54:56" ht="15">
      <c r="BB375" s="1"/>
      <c r="BC375" t="s">
        <v>1086</v>
      </c>
      <c r="BD375" s="1"/>
    </row>
    <row r="376" spans="54:56" ht="15">
      <c r="BB376" s="1"/>
      <c r="BC376" t="s">
        <v>1087</v>
      </c>
      <c r="BD376" s="1"/>
    </row>
    <row r="377" spans="54:56" ht="15">
      <c r="BB377" s="1"/>
      <c r="BC377" t="s">
        <v>1088</v>
      </c>
      <c r="BD377" s="1"/>
    </row>
    <row r="378" spans="54:56" ht="15">
      <c r="BB378" s="1"/>
      <c r="BC378" t="s">
        <v>1089</v>
      </c>
      <c r="BD378" s="1"/>
    </row>
    <row r="379" spans="54:56" ht="15">
      <c r="BB379" s="1"/>
      <c r="BC379" t="s">
        <v>1090</v>
      </c>
      <c r="BD379" s="1"/>
    </row>
    <row r="380" spans="54:56" ht="15">
      <c r="BB380" s="1"/>
      <c r="BC380" t="s">
        <v>1091</v>
      </c>
      <c r="BD380" s="1"/>
    </row>
    <row r="381" spans="54:56" ht="15">
      <c r="BB381" s="1"/>
      <c r="BC381" t="s">
        <v>1092</v>
      </c>
      <c r="BD381" s="1"/>
    </row>
    <row r="382" spans="54:56" ht="15">
      <c r="BB382" s="1"/>
      <c r="BC382" t="s">
        <v>1093</v>
      </c>
      <c r="BD382" s="1"/>
    </row>
    <row r="383" spans="54:56" ht="15">
      <c r="BB383" s="1"/>
      <c r="BC383" t="s">
        <v>1094</v>
      </c>
      <c r="BD383" s="1"/>
    </row>
    <row r="384" spans="54:56" ht="15">
      <c r="BB384" s="1"/>
      <c r="BC384" t="s">
        <v>1095</v>
      </c>
      <c r="BD384" s="1"/>
    </row>
    <row r="385" spans="54:56" ht="15">
      <c r="BB385" s="1"/>
      <c r="BC385" t="s">
        <v>1096</v>
      </c>
      <c r="BD385" s="1"/>
    </row>
    <row r="386" spans="54:56" ht="15">
      <c r="BB386" s="1"/>
      <c r="BC386" t="s">
        <v>1097</v>
      </c>
      <c r="BD386" s="1"/>
    </row>
    <row r="387" spans="54:56" ht="15">
      <c r="BB387" s="1"/>
      <c r="BC387" t="s">
        <v>1098</v>
      </c>
      <c r="BD387" s="1"/>
    </row>
    <row r="388" spans="54:56" ht="15">
      <c r="BB388" s="1"/>
      <c r="BC388" t="s">
        <v>1099</v>
      </c>
      <c r="BD388" s="1"/>
    </row>
    <row r="389" spans="54:56" ht="15">
      <c r="BB389" s="1"/>
      <c r="BC389" t="s">
        <v>1100</v>
      </c>
      <c r="BD389" s="1"/>
    </row>
    <row r="390" spans="54:56" ht="15">
      <c r="BB390" s="1"/>
      <c r="BC390" t="s">
        <v>1101</v>
      </c>
      <c r="BD390" s="1"/>
    </row>
    <row r="391" spans="54:56" ht="15">
      <c r="BB391" s="1"/>
      <c r="BC391" t="s">
        <v>1102</v>
      </c>
      <c r="BD391" s="1"/>
    </row>
    <row r="392" spans="54:56" ht="15">
      <c r="BB392" s="1"/>
      <c r="BC392" t="s">
        <v>1103</v>
      </c>
      <c r="BD392" s="1"/>
    </row>
    <row r="393" spans="54:56" ht="15">
      <c r="BB393" s="1"/>
      <c r="BC393" t="s">
        <v>1104</v>
      </c>
      <c r="BD393" s="1"/>
    </row>
    <row r="394" spans="54:56" ht="15">
      <c r="BB394" s="1"/>
      <c r="BC394" t="s">
        <v>1105</v>
      </c>
      <c r="BD394" s="1"/>
    </row>
    <row r="395" spans="54:56" ht="15">
      <c r="BB395" s="1"/>
      <c r="BC395" t="s">
        <v>1106</v>
      </c>
      <c r="BD395" s="1"/>
    </row>
    <row r="396" spans="54:56" ht="15">
      <c r="BB396" s="1"/>
      <c r="BC396" t="s">
        <v>1107</v>
      </c>
      <c r="BD396" s="1"/>
    </row>
    <row r="397" spans="54:56" ht="15">
      <c r="BB397" s="1"/>
      <c r="BC397" t="s">
        <v>1108</v>
      </c>
      <c r="BD397" s="1"/>
    </row>
    <row r="398" spans="54:56" ht="15">
      <c r="BB398" s="1"/>
      <c r="BC398" t="s">
        <v>1109</v>
      </c>
      <c r="BD398" s="1"/>
    </row>
    <row r="399" spans="54:56" ht="15">
      <c r="BB399" s="1"/>
      <c r="BC399" t="s">
        <v>1110</v>
      </c>
      <c r="BD399" s="1"/>
    </row>
    <row r="400" spans="54:56" ht="15">
      <c r="BB400" s="1"/>
      <c r="BC400" t="s">
        <v>1111</v>
      </c>
      <c r="BD400" s="1"/>
    </row>
    <row r="401" spans="54:56" ht="15">
      <c r="BB401" s="1"/>
      <c r="BC401" t="s">
        <v>1112</v>
      </c>
      <c r="BD401" s="1"/>
    </row>
    <row r="402" spans="54:56" ht="15">
      <c r="BB402" s="1"/>
      <c r="BC402" t="s">
        <v>1113</v>
      </c>
      <c r="BD402" s="1"/>
    </row>
    <row r="403" spans="54:56" ht="15">
      <c r="BB403" s="1"/>
      <c r="BC403" t="s">
        <v>1114</v>
      </c>
      <c r="BD403" s="1"/>
    </row>
    <row r="404" spans="54:56" ht="15">
      <c r="BB404" s="1"/>
      <c r="BC404" t="s">
        <v>1115</v>
      </c>
      <c r="BD404" s="1"/>
    </row>
    <row r="405" spans="54:56" ht="15">
      <c r="BB405" s="1"/>
      <c r="BC405" t="s">
        <v>1116</v>
      </c>
      <c r="BD405" s="1"/>
    </row>
    <row r="406" spans="54:56" ht="15">
      <c r="BB406" s="1"/>
      <c r="BC406" t="s">
        <v>1117</v>
      </c>
      <c r="BD406" s="1"/>
    </row>
    <row r="407" spans="54:56" ht="15">
      <c r="BB407" s="1"/>
      <c r="BC407" t="s">
        <v>1118</v>
      </c>
      <c r="BD407" s="1"/>
    </row>
    <row r="408" spans="54:56" ht="15">
      <c r="BB408" s="1"/>
      <c r="BC408" t="s">
        <v>1119</v>
      </c>
      <c r="BD408" s="1"/>
    </row>
    <row r="409" spans="54:56" ht="15">
      <c r="BB409" s="1"/>
      <c r="BC409" t="s">
        <v>1120</v>
      </c>
      <c r="BD409" s="1"/>
    </row>
    <row r="410" spans="54:56" ht="15">
      <c r="BB410" s="1"/>
      <c r="BC410" t="s">
        <v>1121</v>
      </c>
      <c r="BD410" s="1"/>
    </row>
    <row r="411" spans="54:56" ht="15">
      <c r="BB411" s="1"/>
      <c r="BC411" t="s">
        <v>1122</v>
      </c>
      <c r="BD411" s="1"/>
    </row>
    <row r="412" spans="54:56" ht="15">
      <c r="BB412" s="1"/>
      <c r="BC412" t="s">
        <v>1123</v>
      </c>
      <c r="BD412" s="1"/>
    </row>
    <row r="413" spans="54:56" ht="15">
      <c r="BB413" s="1"/>
      <c r="BC413" t="s">
        <v>1124</v>
      </c>
      <c r="BD413" s="1"/>
    </row>
    <row r="414" spans="54:56" ht="15">
      <c r="BB414" s="1"/>
      <c r="BC414" t="s">
        <v>1125</v>
      </c>
      <c r="BD414" s="1"/>
    </row>
    <row r="415" spans="54:56" ht="15">
      <c r="BB415" s="1"/>
      <c r="BC415" t="s">
        <v>1126</v>
      </c>
      <c r="BD415" s="1"/>
    </row>
    <row r="416" spans="54:56" ht="15">
      <c r="BB416" s="1"/>
      <c r="BC416" t="s">
        <v>1127</v>
      </c>
      <c r="BD416" s="1"/>
    </row>
    <row r="417" spans="54:56" ht="15">
      <c r="BB417" s="1"/>
      <c r="BC417" t="s">
        <v>1128</v>
      </c>
      <c r="BD417" s="1"/>
    </row>
    <row r="418" spans="54:56" ht="15">
      <c r="BB418" s="1"/>
      <c r="BC418" t="s">
        <v>1129</v>
      </c>
      <c r="BD418" s="1"/>
    </row>
    <row r="419" spans="54:56" ht="15">
      <c r="BB419" s="1"/>
      <c r="BC419" t="s">
        <v>1130</v>
      </c>
      <c r="BD419" s="1"/>
    </row>
    <row r="420" spans="54:56" ht="15">
      <c r="BB420" s="1"/>
      <c r="BC420" t="s">
        <v>1131</v>
      </c>
      <c r="BD420" s="1"/>
    </row>
    <row r="421" spans="54:56" ht="15">
      <c r="BB421" s="1"/>
      <c r="BC421" t="s">
        <v>1132</v>
      </c>
      <c r="BD421" s="1"/>
    </row>
    <row r="422" spans="54:56" ht="15">
      <c r="BB422" s="1"/>
      <c r="BC422" t="s">
        <v>1133</v>
      </c>
      <c r="BD422" s="1"/>
    </row>
    <row r="423" spans="54:56" ht="15">
      <c r="BB423" s="1"/>
      <c r="BC423" t="s">
        <v>1134</v>
      </c>
      <c r="BD423" s="1"/>
    </row>
    <row r="424" spans="54:56" ht="15">
      <c r="BB424" s="1"/>
      <c r="BC424" t="s">
        <v>1135</v>
      </c>
      <c r="BD424" s="1"/>
    </row>
    <row r="425" spans="54:56" ht="15">
      <c r="BB425" s="1"/>
      <c r="BC425" t="s">
        <v>1136</v>
      </c>
      <c r="BD425" s="1"/>
    </row>
    <row r="426" spans="54:56" ht="15">
      <c r="BB426" s="1"/>
      <c r="BC426" t="s">
        <v>1137</v>
      </c>
      <c r="BD426" s="1"/>
    </row>
    <row r="427" spans="54:56" ht="15">
      <c r="BB427" s="1"/>
      <c r="BC427" t="s">
        <v>1138</v>
      </c>
      <c r="BD427" s="1"/>
    </row>
    <row r="428" spans="54:56" ht="15">
      <c r="BB428" s="1"/>
      <c r="BC428" t="s">
        <v>1139</v>
      </c>
      <c r="BD428" s="1"/>
    </row>
    <row r="429" spans="54:56" ht="15">
      <c r="BB429" s="1"/>
      <c r="BC429" t="s">
        <v>1140</v>
      </c>
      <c r="BD429" s="1"/>
    </row>
    <row r="430" spans="54:56" ht="15">
      <c r="BB430" s="1"/>
      <c r="BC430" t="s">
        <v>1141</v>
      </c>
      <c r="BD430" s="1"/>
    </row>
    <row r="431" spans="54:56" ht="15">
      <c r="BB431" s="1"/>
      <c r="BC431" t="s">
        <v>1142</v>
      </c>
      <c r="BD431" s="1"/>
    </row>
    <row r="432" spans="54:56" ht="15">
      <c r="BB432" s="1"/>
      <c r="BC432" t="s">
        <v>1143</v>
      </c>
      <c r="BD432" s="1"/>
    </row>
    <row r="433" spans="54:56" ht="15">
      <c r="BB433" s="1"/>
      <c r="BC433" t="s">
        <v>1144</v>
      </c>
      <c r="BD433" s="1"/>
    </row>
    <row r="434" spans="54:56" ht="15">
      <c r="BB434" s="1"/>
      <c r="BC434" t="s">
        <v>1145</v>
      </c>
      <c r="BD434" s="1"/>
    </row>
    <row r="435" spans="54:56" ht="15">
      <c r="BB435" s="1"/>
      <c r="BC435" t="s">
        <v>1146</v>
      </c>
      <c r="BD435" s="1"/>
    </row>
    <row r="436" spans="54:56" ht="15">
      <c r="BB436" s="1"/>
      <c r="BC436" t="s">
        <v>1147</v>
      </c>
      <c r="BD436" s="1"/>
    </row>
    <row r="437" spans="54:56" ht="15">
      <c r="BB437" s="1"/>
      <c r="BC437" t="s">
        <v>1148</v>
      </c>
      <c r="BD437" s="1"/>
    </row>
    <row r="438" spans="54:56" ht="15">
      <c r="BB438" s="1"/>
      <c r="BC438" t="s">
        <v>1149</v>
      </c>
      <c r="BD438" s="1"/>
    </row>
    <row r="439" spans="54:56" ht="15">
      <c r="BB439" s="1"/>
      <c r="BC439" t="s">
        <v>1150</v>
      </c>
      <c r="BD439" s="1"/>
    </row>
    <row r="440" spans="54:56" ht="15">
      <c r="BB440" s="1"/>
      <c r="BC440" t="s">
        <v>1151</v>
      </c>
      <c r="BD440" s="1"/>
    </row>
    <row r="441" spans="54:56" ht="15">
      <c r="BB441" s="1"/>
      <c r="BC441" t="s">
        <v>1152</v>
      </c>
      <c r="BD441" s="1"/>
    </row>
    <row r="442" spans="54:56" ht="15">
      <c r="BB442" s="1"/>
      <c r="BC442" t="s">
        <v>1153</v>
      </c>
      <c r="BD442" s="1"/>
    </row>
    <row r="443" spans="54:56" ht="15">
      <c r="BB443" s="1"/>
      <c r="BC443" t="s">
        <v>1154</v>
      </c>
      <c r="BD443" s="1"/>
    </row>
    <row r="444" spans="54:56" ht="15">
      <c r="BB444" s="1"/>
      <c r="BC444" t="s">
        <v>1155</v>
      </c>
      <c r="BD444" s="1"/>
    </row>
    <row r="445" spans="54:56" ht="15">
      <c r="BB445" s="1"/>
      <c r="BC445" t="s">
        <v>1156</v>
      </c>
      <c r="BD445" s="1"/>
    </row>
    <row r="446" spans="54:56" ht="15">
      <c r="BB446" s="1"/>
      <c r="BC446" t="s">
        <v>1157</v>
      </c>
      <c r="BD446" s="1"/>
    </row>
    <row r="447" spans="54:56" ht="15">
      <c r="BB447" s="1"/>
      <c r="BC447" t="s">
        <v>1158</v>
      </c>
      <c r="BD447" s="1"/>
    </row>
    <row r="448" spans="54:56" ht="15">
      <c r="BB448" s="1"/>
      <c r="BC448" t="s">
        <v>1159</v>
      </c>
      <c r="BD448" s="1"/>
    </row>
    <row r="449" spans="54:56" ht="15">
      <c r="BB449" s="1"/>
      <c r="BC449" t="s">
        <v>1160</v>
      </c>
      <c r="BD449" s="1"/>
    </row>
    <row r="450" spans="54:56" ht="15">
      <c r="BB450" s="1"/>
      <c r="BC450" t="s">
        <v>1161</v>
      </c>
      <c r="BD450" s="1"/>
    </row>
    <row r="451" spans="54:56" ht="15">
      <c r="BB451" s="1"/>
      <c r="BC451" t="s">
        <v>1162</v>
      </c>
      <c r="BD451" s="1"/>
    </row>
    <row r="452" spans="54:56" ht="15">
      <c r="BB452" s="1"/>
      <c r="BC452" t="s">
        <v>1163</v>
      </c>
      <c r="BD452" s="1"/>
    </row>
    <row r="453" spans="54:56" ht="15">
      <c r="BB453" s="1"/>
      <c r="BC453" t="s">
        <v>1164</v>
      </c>
      <c r="BD453" s="1"/>
    </row>
    <row r="454" spans="54:56" ht="15">
      <c r="BB454" s="1"/>
      <c r="BC454" t="s">
        <v>1165</v>
      </c>
      <c r="BD454" s="1"/>
    </row>
    <row r="455" spans="54:56" ht="15">
      <c r="BB455" s="1"/>
      <c r="BC455" t="s">
        <v>1166</v>
      </c>
      <c r="BD455" s="1"/>
    </row>
    <row r="456" spans="54:56" ht="15">
      <c r="BB456" s="1"/>
      <c r="BC456" t="s">
        <v>1167</v>
      </c>
      <c r="BD456" s="1"/>
    </row>
    <row r="457" spans="54:56" ht="15">
      <c r="BB457" s="1"/>
      <c r="BC457" t="s">
        <v>1168</v>
      </c>
      <c r="BD457" s="1"/>
    </row>
    <row r="458" spans="54:56" ht="15">
      <c r="BB458" s="1"/>
      <c r="BC458" t="s">
        <v>1169</v>
      </c>
      <c r="BD458" s="1"/>
    </row>
    <row r="459" spans="54:56" ht="15">
      <c r="BB459" s="1"/>
      <c r="BC459" t="s">
        <v>1170</v>
      </c>
      <c r="BD459" s="1"/>
    </row>
    <row r="460" spans="54:56" ht="15">
      <c r="BB460" s="1"/>
      <c r="BC460" t="s">
        <v>1171</v>
      </c>
      <c r="BD460" s="1"/>
    </row>
    <row r="461" spans="54:56" ht="15">
      <c r="BB461" s="1"/>
      <c r="BC461" t="s">
        <v>1172</v>
      </c>
      <c r="BD461" s="1"/>
    </row>
    <row r="462" spans="54:56" ht="15">
      <c r="BB462" s="1"/>
      <c r="BC462" t="s">
        <v>1173</v>
      </c>
      <c r="BD462" s="1"/>
    </row>
    <row r="463" spans="54:56" ht="15">
      <c r="BB463" s="1"/>
      <c r="BC463" t="s">
        <v>1174</v>
      </c>
      <c r="BD463" s="1"/>
    </row>
    <row r="464" spans="54:56" ht="15">
      <c r="BB464" s="1"/>
      <c r="BC464" t="s">
        <v>1175</v>
      </c>
      <c r="BD464" s="1"/>
    </row>
    <row r="465" spans="54:56" ht="15">
      <c r="BB465" s="1"/>
      <c r="BC465" t="s">
        <v>1176</v>
      </c>
      <c r="BD465" s="1"/>
    </row>
    <row r="466" spans="54:56" ht="15">
      <c r="BB466" s="1"/>
      <c r="BC466" t="s">
        <v>1177</v>
      </c>
      <c r="BD466" s="1"/>
    </row>
    <row r="467" spans="54:56" ht="15">
      <c r="BB467" s="1"/>
      <c r="BC467" t="s">
        <v>1178</v>
      </c>
      <c r="BD467" s="1"/>
    </row>
    <row r="468" spans="54:56" ht="15">
      <c r="BB468" s="1"/>
      <c r="BC468" t="s">
        <v>1179</v>
      </c>
      <c r="BD468" s="1"/>
    </row>
    <row r="469" spans="54:56" ht="15">
      <c r="BB469" s="1"/>
      <c r="BC469" t="s">
        <v>1180</v>
      </c>
      <c r="BD469" s="1"/>
    </row>
    <row r="470" spans="54:56" ht="15">
      <c r="BB470" s="1"/>
      <c r="BC470" t="s">
        <v>1181</v>
      </c>
      <c r="BD470" s="1"/>
    </row>
    <row r="471" spans="54:56" ht="15">
      <c r="BB471" s="1"/>
      <c r="BC471" t="s">
        <v>1182</v>
      </c>
      <c r="BD471" s="1"/>
    </row>
    <row r="472" spans="54:56" ht="15">
      <c r="BB472" s="1"/>
      <c r="BC472" t="s">
        <v>1183</v>
      </c>
      <c r="BD472" s="1"/>
    </row>
    <row r="473" spans="54:56" ht="15">
      <c r="BB473" s="1"/>
      <c r="BC473" t="s">
        <v>1184</v>
      </c>
      <c r="BD473" s="1"/>
    </row>
    <row r="474" spans="54:56" ht="15">
      <c r="BB474" s="1"/>
      <c r="BC474" t="s">
        <v>1185</v>
      </c>
      <c r="BD474" s="1"/>
    </row>
    <row r="475" spans="54:56" ht="15">
      <c r="BB475" s="1"/>
      <c r="BC475" t="s">
        <v>1186</v>
      </c>
      <c r="BD475" s="1"/>
    </row>
    <row r="476" spans="54:56" ht="15">
      <c r="BB476" s="1"/>
      <c r="BC476" t="s">
        <v>1187</v>
      </c>
      <c r="BD476" s="1"/>
    </row>
    <row r="477" spans="54:56" ht="15">
      <c r="BB477" s="1"/>
      <c r="BC477" t="s">
        <v>1188</v>
      </c>
      <c r="BD477" s="1"/>
    </row>
    <row r="478" spans="54:56" ht="15">
      <c r="BB478" s="1"/>
      <c r="BC478" t="s">
        <v>1189</v>
      </c>
      <c r="BD478" s="1"/>
    </row>
    <row r="479" spans="54:56" ht="15">
      <c r="BB479" s="1"/>
      <c r="BC479" t="s">
        <v>1190</v>
      </c>
      <c r="BD479" s="1"/>
    </row>
    <row r="480" spans="54:56" ht="15">
      <c r="BB480" s="1"/>
      <c r="BC480" t="s">
        <v>1191</v>
      </c>
      <c r="BD480" s="1"/>
    </row>
    <row r="481" spans="54:56" ht="15">
      <c r="BB481" s="1"/>
      <c r="BC481" t="s">
        <v>1192</v>
      </c>
      <c r="BD481" s="1"/>
    </row>
    <row r="482" spans="54:56" ht="15">
      <c r="BB482" s="1"/>
      <c r="BC482" t="s">
        <v>1193</v>
      </c>
      <c r="BD482" s="1"/>
    </row>
    <row r="483" spans="54:56" ht="15">
      <c r="BB483" s="1"/>
      <c r="BC483" t="s">
        <v>1194</v>
      </c>
      <c r="BD483" s="1"/>
    </row>
    <row r="484" spans="54:56" ht="15">
      <c r="BB484" s="1"/>
      <c r="BC484" t="s">
        <v>1195</v>
      </c>
      <c r="BD484" s="1"/>
    </row>
    <row r="485" spans="54:56" ht="15">
      <c r="BB485" s="1"/>
      <c r="BC485" t="s">
        <v>1196</v>
      </c>
      <c r="BD485" s="1"/>
    </row>
    <row r="486" spans="54:56" ht="15">
      <c r="BB486" s="1"/>
      <c r="BC486" t="s">
        <v>1197</v>
      </c>
      <c r="BD486" s="1"/>
    </row>
    <row r="487" spans="54:56" ht="15">
      <c r="BB487" s="1"/>
      <c r="BC487" t="s">
        <v>1198</v>
      </c>
      <c r="BD487" s="1"/>
    </row>
    <row r="488" spans="54:56" ht="15">
      <c r="BB488" s="1"/>
      <c r="BC488" t="s">
        <v>1199</v>
      </c>
      <c r="BD488" s="1"/>
    </row>
    <row r="489" spans="54:56" ht="15">
      <c r="BB489" s="1"/>
      <c r="BC489" t="s">
        <v>1200</v>
      </c>
      <c r="BD489" s="1"/>
    </row>
    <row r="490" spans="54:56" ht="15">
      <c r="BB490" s="1"/>
      <c r="BC490" t="s">
        <v>1201</v>
      </c>
      <c r="BD490" s="1"/>
    </row>
    <row r="491" spans="54:56" ht="15">
      <c r="BB491" s="1"/>
      <c r="BC491" t="s">
        <v>1202</v>
      </c>
      <c r="BD491" s="1"/>
    </row>
    <row r="492" spans="54:56" ht="15">
      <c r="BB492" s="1"/>
      <c r="BC492" t="s">
        <v>1203</v>
      </c>
      <c r="BD492" s="1"/>
    </row>
    <row r="493" spans="54:56" ht="15">
      <c r="BB493" s="1"/>
      <c r="BC493" t="s">
        <v>1204</v>
      </c>
      <c r="BD493" s="1"/>
    </row>
    <row r="494" spans="54:56" ht="15">
      <c r="BB494" s="1"/>
      <c r="BC494" t="s">
        <v>1205</v>
      </c>
      <c r="BD494" s="1"/>
    </row>
    <row r="495" spans="54:56" ht="15">
      <c r="BB495" s="1"/>
      <c r="BC495" t="s">
        <v>1206</v>
      </c>
      <c r="BD495" s="1"/>
    </row>
    <row r="496" spans="54:56" ht="15">
      <c r="BB496" s="1"/>
      <c r="BC496" t="s">
        <v>1207</v>
      </c>
      <c r="BD496" s="1"/>
    </row>
    <row r="497" spans="54:56" ht="15">
      <c r="BB497" s="1"/>
      <c r="BC497" t="s">
        <v>1208</v>
      </c>
      <c r="BD497" s="1"/>
    </row>
    <row r="498" spans="54:56" ht="15">
      <c r="BB498" s="1"/>
      <c r="BC498" t="s">
        <v>1209</v>
      </c>
      <c r="BD498" s="1"/>
    </row>
    <row r="499" spans="54:56" ht="15">
      <c r="BB499" s="1"/>
      <c r="BC499" t="s">
        <v>1210</v>
      </c>
      <c r="BD499" s="1"/>
    </row>
    <row r="500" spans="54:56" ht="15">
      <c r="BB500" s="1"/>
      <c r="BC500" t="s">
        <v>1211</v>
      </c>
      <c r="BD500" s="1"/>
    </row>
    <row r="501" spans="54:56" ht="15">
      <c r="BB501" s="1"/>
      <c r="BC501" t="s">
        <v>1212</v>
      </c>
      <c r="BD501" s="1"/>
    </row>
    <row r="502" spans="54:56" ht="15">
      <c r="BB502" s="1"/>
      <c r="BC502" t="s">
        <v>1213</v>
      </c>
      <c r="BD502" s="1"/>
    </row>
    <row r="503" spans="54:56" ht="15">
      <c r="BB503" s="1"/>
      <c r="BC503" t="s">
        <v>1214</v>
      </c>
      <c r="BD503" s="1"/>
    </row>
    <row r="504" spans="54:56" ht="15">
      <c r="BB504" s="1"/>
      <c r="BC504" t="s">
        <v>1215</v>
      </c>
      <c r="BD504" s="1"/>
    </row>
    <row r="505" spans="54:56" ht="15">
      <c r="BB505" s="1"/>
      <c r="BC505" t="s">
        <v>1534</v>
      </c>
      <c r="BD505" s="1"/>
    </row>
    <row r="506" spans="54:56" ht="15">
      <c r="BB506" s="1"/>
      <c r="BC506" t="s">
        <v>1535</v>
      </c>
      <c r="BD506" s="1"/>
    </row>
    <row r="507" spans="54:56" ht="15">
      <c r="BB507" s="1"/>
      <c r="BC507" t="s">
        <v>1536</v>
      </c>
      <c r="BD507" s="1"/>
    </row>
    <row r="508" spans="54:56" ht="15">
      <c r="BB508" s="1"/>
      <c r="BC508" t="s">
        <v>1537</v>
      </c>
      <c r="BD508" s="1"/>
    </row>
    <row r="509" spans="54:56" ht="15">
      <c r="BB509" s="1"/>
      <c r="BC509" t="s">
        <v>1538</v>
      </c>
      <c r="BD509" s="1"/>
    </row>
    <row r="510" spans="54:56" ht="15">
      <c r="BB510" s="1"/>
      <c r="BC510" t="s">
        <v>1539</v>
      </c>
      <c r="BD510" s="1"/>
    </row>
    <row r="511" spans="54:56" ht="15">
      <c r="BB511" s="1"/>
      <c r="BC511" t="s">
        <v>1540</v>
      </c>
      <c r="BD511" s="1"/>
    </row>
    <row r="512" spans="54:56" ht="15">
      <c r="BB512" s="1"/>
      <c r="BC512" t="s">
        <v>1541</v>
      </c>
      <c r="BD512" s="1"/>
    </row>
    <row r="513" spans="54:56" ht="15">
      <c r="BB513" s="1"/>
      <c r="BC513" t="s">
        <v>1542</v>
      </c>
      <c r="BD513" s="1"/>
    </row>
    <row r="514" spans="54:56" ht="15">
      <c r="BB514" s="1"/>
      <c r="BC514" t="s">
        <v>1543</v>
      </c>
      <c r="BD514" s="1"/>
    </row>
    <row r="515" spans="54:56" ht="15">
      <c r="BB515" s="1"/>
      <c r="BC515" t="s">
        <v>1544</v>
      </c>
      <c r="BD515" s="1"/>
    </row>
    <row r="516" spans="54:56" ht="15">
      <c r="BB516" s="1"/>
      <c r="BC516" t="s">
        <v>1545</v>
      </c>
      <c r="BD516" s="1"/>
    </row>
    <row r="517" spans="54:56" ht="15">
      <c r="BB517" s="1"/>
      <c r="BC517" t="s">
        <v>1546</v>
      </c>
      <c r="BD517" s="1"/>
    </row>
    <row r="518" spans="54:56" ht="15">
      <c r="BB518" s="1"/>
      <c r="BC518" t="s">
        <v>1547</v>
      </c>
      <c r="BD518" s="1"/>
    </row>
    <row r="519" spans="54:56" ht="15">
      <c r="BB519" s="1"/>
      <c r="BC519" t="s">
        <v>1548</v>
      </c>
      <c r="BD519" s="1"/>
    </row>
    <row r="520" spans="54:56" ht="15">
      <c r="BB520" s="1"/>
      <c r="BC520" t="s">
        <v>1549</v>
      </c>
      <c r="BD520" s="1"/>
    </row>
    <row r="521" spans="54:56" ht="15">
      <c r="BB521" s="1"/>
      <c r="BC521" t="s">
        <v>1550</v>
      </c>
      <c r="BD521" s="1"/>
    </row>
    <row r="522" spans="54:56" ht="15">
      <c r="BB522" s="1"/>
      <c r="BC522" t="s">
        <v>1551</v>
      </c>
      <c r="BD522" s="1"/>
    </row>
    <row r="523" spans="54:56" ht="15">
      <c r="BB523" s="1"/>
      <c r="BC523" t="s">
        <v>1552</v>
      </c>
      <c r="BD523" s="1"/>
    </row>
    <row r="524" spans="54:56" ht="15">
      <c r="BB524" s="1"/>
      <c r="BC524" t="s">
        <v>1553</v>
      </c>
      <c r="BD524" s="1"/>
    </row>
    <row r="525" spans="54:56" ht="15">
      <c r="BB525" s="1"/>
      <c r="BC525" t="s">
        <v>1554</v>
      </c>
      <c r="BD525" s="1"/>
    </row>
    <row r="526" spans="54:56" ht="15">
      <c r="BB526" s="1"/>
      <c r="BC526" t="s">
        <v>1555</v>
      </c>
      <c r="BD526" s="1"/>
    </row>
    <row r="527" spans="54:56" ht="15">
      <c r="BB527" s="1"/>
      <c r="BC527" t="s">
        <v>1556</v>
      </c>
      <c r="BD527" s="1"/>
    </row>
    <row r="528" spans="54:56" ht="15">
      <c r="BB528" s="1"/>
      <c r="BC528" t="s">
        <v>1557</v>
      </c>
      <c r="BD528" s="1"/>
    </row>
    <row r="529" spans="54:56" ht="15">
      <c r="BB529" s="1"/>
      <c r="BC529" t="s">
        <v>1558</v>
      </c>
      <c r="BD529" s="1"/>
    </row>
    <row r="530" spans="54:56" ht="15">
      <c r="BB530" s="1"/>
      <c r="BC530" t="s">
        <v>1559</v>
      </c>
      <c r="BD530" s="1"/>
    </row>
    <row r="531" spans="54:56" ht="15">
      <c r="BB531" s="1"/>
      <c r="BC531" t="s">
        <v>1560</v>
      </c>
      <c r="BD531" s="1"/>
    </row>
    <row r="532" spans="54:56" ht="15">
      <c r="BB532" s="1"/>
      <c r="BC532" t="s">
        <v>1561</v>
      </c>
      <c r="BD532" s="1"/>
    </row>
    <row r="533" spans="54:56" ht="15">
      <c r="BB533" s="1"/>
      <c r="BC533" t="s">
        <v>1562</v>
      </c>
      <c r="BD533" s="1"/>
    </row>
    <row r="534" spans="54:56" ht="15">
      <c r="BB534" s="1"/>
      <c r="BC534" t="s">
        <v>1563</v>
      </c>
      <c r="BD534" s="1"/>
    </row>
    <row r="535" spans="54:56" ht="15">
      <c r="BB535" s="1"/>
      <c r="BC535" t="s">
        <v>1564</v>
      </c>
      <c r="BD535" s="1"/>
    </row>
    <row r="536" spans="54:56" ht="15">
      <c r="BB536" s="1"/>
      <c r="BC536" t="s">
        <v>1565</v>
      </c>
      <c r="BD536" s="1"/>
    </row>
    <row r="537" spans="54:56" ht="15">
      <c r="BB537" s="1"/>
      <c r="BC537" t="s">
        <v>1566</v>
      </c>
      <c r="BD537" s="1"/>
    </row>
    <row r="538" spans="54:56" ht="15">
      <c r="BB538" s="1"/>
      <c r="BC538" t="s">
        <v>1567</v>
      </c>
      <c r="BD538" s="1"/>
    </row>
    <row r="539" spans="54:56" ht="15">
      <c r="BB539" s="1"/>
      <c r="BC539" t="s">
        <v>1568</v>
      </c>
      <c r="BD539" s="1"/>
    </row>
    <row r="540" spans="54:56" ht="15">
      <c r="BB540" s="1"/>
      <c r="BC540" t="s">
        <v>1569</v>
      </c>
      <c r="BD540" s="1"/>
    </row>
    <row r="541" spans="54:56" ht="15">
      <c r="BB541" s="1"/>
      <c r="BC541" t="s">
        <v>1570</v>
      </c>
      <c r="BD541" s="1"/>
    </row>
    <row r="542" spans="54:56" ht="15">
      <c r="BB542" s="1"/>
      <c r="BC542" t="s">
        <v>1571</v>
      </c>
      <c r="BD542" s="1"/>
    </row>
    <row r="543" spans="54:56" ht="15">
      <c r="BB543" s="1"/>
      <c r="BC543" t="s">
        <v>1572</v>
      </c>
      <c r="BD543" s="1"/>
    </row>
    <row r="544" spans="54:56" ht="15">
      <c r="BB544" s="1"/>
      <c r="BC544" t="s">
        <v>1573</v>
      </c>
      <c r="BD544" s="1"/>
    </row>
    <row r="545" spans="54:56" ht="15">
      <c r="BB545" s="1"/>
      <c r="BC545" t="s">
        <v>1574</v>
      </c>
      <c r="BD545" s="1"/>
    </row>
    <row r="546" spans="54:56" ht="15">
      <c r="BB546" s="1"/>
      <c r="BC546" t="s">
        <v>1575</v>
      </c>
      <c r="BD546" s="1"/>
    </row>
    <row r="547" spans="54:56" ht="15">
      <c r="BB547" s="1"/>
      <c r="BC547" t="s">
        <v>1576</v>
      </c>
      <c r="BD547" s="1"/>
    </row>
    <row r="548" spans="54:56" ht="15">
      <c r="BB548" s="1"/>
      <c r="BC548" t="s">
        <v>1577</v>
      </c>
      <c r="BD548" s="1"/>
    </row>
    <row r="549" spans="54:56" ht="15">
      <c r="BB549" s="1"/>
      <c r="BC549" t="s">
        <v>1578</v>
      </c>
      <c r="BD549" s="1"/>
    </row>
    <row r="550" spans="54:56" ht="15">
      <c r="BB550" s="1"/>
      <c r="BC550" t="s">
        <v>1579</v>
      </c>
      <c r="BD550" s="1"/>
    </row>
    <row r="551" spans="54:56" ht="15">
      <c r="BB551" s="1"/>
      <c r="BC551" t="s">
        <v>1580</v>
      </c>
      <c r="BD551" s="1"/>
    </row>
    <row r="552" spans="54:56" ht="15">
      <c r="BB552" s="1"/>
      <c r="BC552" t="s">
        <v>1581</v>
      </c>
      <c r="BD552" s="1"/>
    </row>
    <row r="553" spans="54:56" ht="15">
      <c r="BB553" s="1"/>
      <c r="BC553" t="s">
        <v>1582</v>
      </c>
      <c r="BD553" s="1"/>
    </row>
    <row r="554" spans="54:56" ht="15">
      <c r="BB554" s="1"/>
      <c r="BC554" t="s">
        <v>1583</v>
      </c>
      <c r="BD554" s="1"/>
    </row>
    <row r="555" spans="54:56" ht="15">
      <c r="BB555" s="1"/>
      <c r="BC555" t="s">
        <v>1584</v>
      </c>
      <c r="BD555" s="1"/>
    </row>
    <row r="556" spans="54:56" ht="15">
      <c r="BB556" s="1"/>
      <c r="BC556" t="s">
        <v>1585</v>
      </c>
      <c r="BD556" s="1"/>
    </row>
    <row r="557" spans="54:56" ht="15">
      <c r="BB557" s="1"/>
      <c r="BC557" t="s">
        <v>1586</v>
      </c>
      <c r="BD557" s="1"/>
    </row>
    <row r="558" spans="54:56" ht="15">
      <c r="BB558" s="1"/>
      <c r="BC558" t="s">
        <v>1587</v>
      </c>
      <c r="BD558" s="1"/>
    </row>
    <row r="559" spans="54:56" ht="15">
      <c r="BB559" s="1"/>
      <c r="BC559" t="s">
        <v>1588</v>
      </c>
      <c r="BD559" s="1"/>
    </row>
    <row r="560" spans="54:56" ht="15">
      <c r="BB560" s="1"/>
      <c r="BC560" t="s">
        <v>1589</v>
      </c>
      <c r="BD560" s="1"/>
    </row>
    <row r="561" spans="54:56" ht="15">
      <c r="BB561" s="1"/>
      <c r="BC561" t="s">
        <v>1590</v>
      </c>
      <c r="BD561" s="1"/>
    </row>
    <row r="562" spans="54:56" ht="15">
      <c r="BB562" s="1"/>
      <c r="BC562" t="s">
        <v>1591</v>
      </c>
      <c r="BD562" s="1"/>
    </row>
    <row r="563" spans="54:56" ht="15">
      <c r="BB563" s="1"/>
      <c r="BC563" t="s">
        <v>1592</v>
      </c>
      <c r="BD563" s="1"/>
    </row>
    <row r="564" spans="54:56" ht="15">
      <c r="BB564" s="1"/>
      <c r="BC564" t="s">
        <v>1593</v>
      </c>
      <c r="BD564" s="1"/>
    </row>
    <row r="565" spans="54:56" ht="15">
      <c r="BB565" s="1"/>
      <c r="BC565" t="s">
        <v>1594</v>
      </c>
      <c r="BD565" s="1"/>
    </row>
    <row r="566" spans="54:56" ht="15">
      <c r="BB566" s="1"/>
      <c r="BC566" t="s">
        <v>1595</v>
      </c>
      <c r="BD566" s="1"/>
    </row>
    <row r="567" spans="54:56" ht="15">
      <c r="BB567" s="1"/>
      <c r="BC567" t="s">
        <v>1596</v>
      </c>
      <c r="BD567" s="1"/>
    </row>
    <row r="568" spans="54:56" ht="15">
      <c r="BB568" s="1"/>
      <c r="BC568" t="s">
        <v>1597</v>
      </c>
      <c r="BD568" s="1"/>
    </row>
    <row r="569" spans="54:56" ht="15">
      <c r="BB569" s="1"/>
      <c r="BC569" t="s">
        <v>1598</v>
      </c>
      <c r="BD569" s="1"/>
    </row>
    <row r="570" spans="54:56" ht="15">
      <c r="BB570" s="1"/>
      <c r="BC570" t="s">
        <v>1599</v>
      </c>
      <c r="BD570" s="1"/>
    </row>
    <row r="571" spans="54:56" ht="15">
      <c r="BB571" s="1"/>
      <c r="BC571" t="s">
        <v>1600</v>
      </c>
      <c r="BD571" s="1"/>
    </row>
    <row r="572" spans="54:56" ht="15">
      <c r="BB572" s="1"/>
      <c r="BC572" t="s">
        <v>1601</v>
      </c>
      <c r="BD572" s="1"/>
    </row>
    <row r="573" spans="54:56" ht="15">
      <c r="BB573" s="1"/>
      <c r="BC573" t="s">
        <v>1602</v>
      </c>
      <c r="BD573" s="1"/>
    </row>
    <row r="574" spans="54:56" ht="15">
      <c r="BB574" s="1"/>
      <c r="BC574" t="s">
        <v>1603</v>
      </c>
      <c r="BD574" s="1"/>
    </row>
    <row r="575" spans="54:56" ht="15">
      <c r="BB575" s="1"/>
      <c r="BC575" t="s">
        <v>1604</v>
      </c>
      <c r="BD575" s="1"/>
    </row>
    <row r="576" spans="54:56" ht="15">
      <c r="BB576" s="1"/>
      <c r="BC576" t="s">
        <v>1605</v>
      </c>
      <c r="BD576" s="1"/>
    </row>
    <row r="577" spans="54:56" ht="15">
      <c r="BB577" s="1"/>
      <c r="BC577" t="s">
        <v>1606</v>
      </c>
      <c r="BD577" s="1"/>
    </row>
    <row r="578" spans="54:56" ht="15">
      <c r="BB578" s="1"/>
      <c r="BC578" t="s">
        <v>1607</v>
      </c>
      <c r="BD578" s="1"/>
    </row>
    <row r="579" spans="54:56" ht="15">
      <c r="BB579" s="1"/>
      <c r="BC579" t="s">
        <v>1608</v>
      </c>
      <c r="BD579" s="1"/>
    </row>
    <row r="580" spans="54:56" ht="15">
      <c r="BB580" s="1"/>
      <c r="BC580" t="s">
        <v>1609</v>
      </c>
      <c r="BD580" s="1"/>
    </row>
    <row r="581" spans="54:56" ht="15">
      <c r="BB581" s="1"/>
      <c r="BC581" t="s">
        <v>1610</v>
      </c>
      <c r="BD581" s="1"/>
    </row>
    <row r="582" spans="54:56" ht="15">
      <c r="BB582" s="1"/>
      <c r="BC582" t="s">
        <v>1611</v>
      </c>
      <c r="BD582" s="1"/>
    </row>
    <row r="583" spans="54:56" ht="15">
      <c r="BB583" s="1"/>
      <c r="BC583" t="s">
        <v>1612</v>
      </c>
      <c r="BD583" s="1"/>
    </row>
    <row r="584" spans="54:56" ht="15">
      <c r="BB584" s="1"/>
      <c r="BC584" t="s">
        <v>1613</v>
      </c>
      <c r="BD584" s="1"/>
    </row>
    <row r="585" spans="54:56" ht="15">
      <c r="BB585" s="1"/>
      <c r="BC585" t="s">
        <v>1614</v>
      </c>
      <c r="BD585" s="1"/>
    </row>
    <row r="586" spans="54:56" ht="15">
      <c r="BB586" s="1"/>
      <c r="BC586" t="s">
        <v>1615</v>
      </c>
      <c r="BD586" s="1"/>
    </row>
    <row r="587" spans="54:56" ht="15">
      <c r="BB587" s="1"/>
      <c r="BC587" t="s">
        <v>1616</v>
      </c>
      <c r="BD587" s="1"/>
    </row>
    <row r="588" spans="54:56" ht="15">
      <c r="BB588" s="1"/>
      <c r="BC588" t="s">
        <v>1617</v>
      </c>
      <c r="BD588" s="1"/>
    </row>
    <row r="589" spans="54:56" ht="15">
      <c r="BB589" s="1"/>
      <c r="BC589" t="s">
        <v>1618</v>
      </c>
      <c r="BD589" s="1"/>
    </row>
    <row r="590" spans="54:56" ht="15">
      <c r="BB590" s="1"/>
      <c r="BC590" t="s">
        <v>1619</v>
      </c>
      <c r="BD590" s="1"/>
    </row>
    <row r="591" spans="54:56" ht="15">
      <c r="BB591" s="1"/>
      <c r="BC591" t="s">
        <v>1620</v>
      </c>
      <c r="BD591" s="1"/>
    </row>
    <row r="592" spans="54:56" ht="15">
      <c r="BB592" s="1"/>
      <c r="BC592" t="s">
        <v>1621</v>
      </c>
      <c r="BD592" s="1"/>
    </row>
    <row r="593" spans="54:56" ht="15">
      <c r="BB593" s="1"/>
      <c r="BC593" t="s">
        <v>1622</v>
      </c>
      <c r="BD593" s="1"/>
    </row>
    <row r="594" spans="54:56" ht="15">
      <c r="BB594" s="1"/>
      <c r="BC594" t="s">
        <v>1623</v>
      </c>
      <c r="BD594" s="1"/>
    </row>
    <row r="595" spans="54:56" ht="15">
      <c r="BB595" s="1"/>
      <c r="BC595" t="s">
        <v>1624</v>
      </c>
      <c r="BD595" s="1"/>
    </row>
    <row r="596" spans="54:56" ht="15">
      <c r="BB596" s="1"/>
      <c r="BC596" t="s">
        <v>1625</v>
      </c>
      <c r="BD596" s="1"/>
    </row>
    <row r="597" spans="54:56" ht="15">
      <c r="BB597" s="1"/>
      <c r="BC597" t="s">
        <v>1626</v>
      </c>
      <c r="BD597" s="1"/>
    </row>
    <row r="598" spans="54:56" ht="15">
      <c r="BB598" s="1"/>
      <c r="BC598" t="s">
        <v>1627</v>
      </c>
      <c r="BD598" s="1"/>
    </row>
    <row r="599" spans="54:56" ht="15">
      <c r="BB599" s="1"/>
      <c r="BC599" t="s">
        <v>1628</v>
      </c>
      <c r="BD599" s="1"/>
    </row>
    <row r="600" spans="54:56" ht="15">
      <c r="BB600" s="1"/>
      <c r="BC600" t="s">
        <v>1629</v>
      </c>
      <c r="BD600" s="1"/>
    </row>
    <row r="601" spans="54:56" ht="15">
      <c r="BB601" s="1"/>
      <c r="BC601" t="s">
        <v>1630</v>
      </c>
      <c r="BD601" s="1"/>
    </row>
    <row r="602" spans="54:56" ht="15">
      <c r="BB602" s="1"/>
      <c r="BC602" t="s">
        <v>1631</v>
      </c>
      <c r="BD602" s="1"/>
    </row>
    <row r="603" spans="54:56" ht="15">
      <c r="BB603" s="1"/>
      <c r="BC603" t="s">
        <v>1632</v>
      </c>
      <c r="BD603" s="1"/>
    </row>
    <row r="604" spans="54:56" ht="15">
      <c r="BB604" s="1"/>
      <c r="BC604" t="s">
        <v>1633</v>
      </c>
      <c r="BD604" s="1"/>
    </row>
    <row r="605" spans="54:56" ht="15">
      <c r="BB605" s="1"/>
      <c r="BC605" t="s">
        <v>1634</v>
      </c>
      <c r="BD605" s="1"/>
    </row>
    <row r="606" spans="54:56" ht="15">
      <c r="BB606" s="1"/>
      <c r="BC606" t="s">
        <v>1635</v>
      </c>
      <c r="BD606" s="1"/>
    </row>
    <row r="607" spans="54:56" ht="15">
      <c r="BB607" s="1"/>
      <c r="BC607" t="s">
        <v>1636</v>
      </c>
      <c r="BD607" s="1"/>
    </row>
    <row r="608" spans="54:56" ht="15">
      <c r="BB608" s="1"/>
      <c r="BC608" t="s">
        <v>1637</v>
      </c>
      <c r="BD608" s="1"/>
    </row>
    <row r="609" spans="54:56" ht="15">
      <c r="BB609" s="1"/>
      <c r="BC609" t="s">
        <v>1638</v>
      </c>
      <c r="BD609" s="1"/>
    </row>
    <row r="610" spans="54:56" ht="15">
      <c r="BB610" s="1"/>
      <c r="BC610" t="s">
        <v>1639</v>
      </c>
      <c r="BD610" s="1"/>
    </row>
    <row r="611" spans="54:56" ht="15">
      <c r="BB611" s="1"/>
      <c r="BC611" t="s">
        <v>1640</v>
      </c>
      <c r="BD611" s="1"/>
    </row>
    <row r="612" spans="54:56" ht="15">
      <c r="BB612" s="1"/>
      <c r="BC612" t="s">
        <v>1641</v>
      </c>
      <c r="BD612" s="1"/>
    </row>
    <row r="613" spans="54:56" ht="15">
      <c r="BB613" s="1"/>
      <c r="BC613" t="s">
        <v>1642</v>
      </c>
      <c r="BD613" s="1"/>
    </row>
    <row r="614" spans="54:56" ht="15">
      <c r="BB614" s="1"/>
      <c r="BC614" t="s">
        <v>1643</v>
      </c>
      <c r="BD614" s="1"/>
    </row>
    <row r="615" spans="54:56" ht="15">
      <c r="BB615" s="1"/>
      <c r="BC615" t="s">
        <v>1644</v>
      </c>
      <c r="BD615" s="1"/>
    </row>
    <row r="616" spans="54:56" ht="15">
      <c r="BB616" s="1"/>
      <c r="BC616" t="s">
        <v>1645</v>
      </c>
      <c r="BD616" s="1"/>
    </row>
    <row r="617" spans="54:56" ht="15">
      <c r="BB617" s="1"/>
      <c r="BC617" t="s">
        <v>1646</v>
      </c>
      <c r="BD617" s="1"/>
    </row>
    <row r="618" spans="54:56" ht="15">
      <c r="BB618" s="1"/>
      <c r="BC618" t="s">
        <v>1647</v>
      </c>
      <c r="BD618" s="1"/>
    </row>
    <row r="619" spans="54:56" ht="15">
      <c r="BB619" s="1"/>
      <c r="BC619" t="s">
        <v>1648</v>
      </c>
      <c r="BD619" s="1"/>
    </row>
    <row r="620" spans="54:56" ht="15">
      <c r="BB620" s="1"/>
      <c r="BC620" t="s">
        <v>1649</v>
      </c>
      <c r="BD620" s="1"/>
    </row>
    <row r="621" spans="54:56" ht="15">
      <c r="BB621" s="1"/>
      <c r="BC621" t="s">
        <v>1650</v>
      </c>
      <c r="BD621" s="1"/>
    </row>
    <row r="622" spans="54:56" ht="15">
      <c r="BB622" s="1"/>
      <c r="BC622" t="s">
        <v>1651</v>
      </c>
      <c r="BD622" s="1"/>
    </row>
    <row r="623" spans="54:56" ht="15">
      <c r="BB623" s="1"/>
      <c r="BC623" t="s">
        <v>1652</v>
      </c>
      <c r="BD623" s="1"/>
    </row>
    <row r="624" spans="54:56" ht="15">
      <c r="BB624" s="1"/>
      <c r="BC624" t="s">
        <v>1653</v>
      </c>
      <c r="BD624" s="1"/>
    </row>
    <row r="625" spans="54:56" ht="15">
      <c r="BB625" s="1"/>
      <c r="BC625" t="s">
        <v>1654</v>
      </c>
      <c r="BD625" s="1"/>
    </row>
    <row r="626" spans="54:56" ht="15">
      <c r="BB626" s="1"/>
      <c r="BC626" t="s">
        <v>1655</v>
      </c>
      <c r="BD626" s="1"/>
    </row>
    <row r="627" spans="54:56" ht="15">
      <c r="BB627" s="1"/>
      <c r="BC627" t="s">
        <v>1656</v>
      </c>
      <c r="BD627" s="1"/>
    </row>
    <row r="628" spans="54:56" ht="15">
      <c r="BB628" s="1"/>
      <c r="BC628" t="s">
        <v>1657</v>
      </c>
      <c r="BD628" s="1"/>
    </row>
    <row r="629" spans="54:56" ht="15">
      <c r="BB629" s="1"/>
      <c r="BC629" t="s">
        <v>1658</v>
      </c>
      <c r="BD629" s="1"/>
    </row>
    <row r="630" spans="54:56" ht="15">
      <c r="BB630" s="1"/>
      <c r="BC630" t="s">
        <v>1659</v>
      </c>
      <c r="BD630" s="1"/>
    </row>
    <row r="631" spans="54:56" ht="15">
      <c r="BB631" s="1"/>
      <c r="BC631" t="s">
        <v>1660</v>
      </c>
      <c r="BD631" s="1"/>
    </row>
    <row r="632" spans="54:56" ht="15">
      <c r="BB632" s="1"/>
      <c r="BC632" t="s">
        <v>1661</v>
      </c>
      <c r="BD632" s="1"/>
    </row>
    <row r="633" spans="54:56" ht="15">
      <c r="BB633" s="1"/>
      <c r="BC633" t="s">
        <v>1662</v>
      </c>
      <c r="BD633" s="1"/>
    </row>
    <row r="634" spans="54:56" ht="15">
      <c r="BB634" s="1"/>
      <c r="BC634" t="s">
        <v>1663</v>
      </c>
      <c r="BD634" s="1"/>
    </row>
    <row r="635" spans="54:56" ht="15">
      <c r="BB635" s="1"/>
      <c r="BC635" t="s">
        <v>1664</v>
      </c>
      <c r="BD635" s="1"/>
    </row>
    <row r="636" spans="54:56" ht="15">
      <c r="BB636" s="1"/>
      <c r="BC636" t="s">
        <v>1665</v>
      </c>
      <c r="BD636" s="1"/>
    </row>
    <row r="637" spans="54:56" ht="15">
      <c r="BB637" s="1"/>
      <c r="BC637" t="s">
        <v>1666</v>
      </c>
      <c r="BD637" s="1"/>
    </row>
    <row r="638" spans="54:56" ht="15">
      <c r="BB638" s="1"/>
      <c r="BC638" t="s">
        <v>1667</v>
      </c>
      <c r="BD638" s="1"/>
    </row>
    <row r="639" spans="54:56" ht="15">
      <c r="BB639" s="1"/>
      <c r="BC639" t="s">
        <v>1668</v>
      </c>
      <c r="BD639" s="1"/>
    </row>
    <row r="640" spans="54:56" ht="15">
      <c r="BB640" s="1"/>
      <c r="BC640" t="s">
        <v>1669</v>
      </c>
      <c r="BD640" s="1"/>
    </row>
    <row r="641" spans="54:56" ht="15">
      <c r="BB641" s="1"/>
      <c r="BC641" t="s">
        <v>1670</v>
      </c>
      <c r="BD641" s="1"/>
    </row>
    <row r="642" spans="54:56" ht="15">
      <c r="BB642" s="1"/>
      <c r="BC642" t="s">
        <v>1671</v>
      </c>
      <c r="BD642" s="1"/>
    </row>
    <row r="643" spans="54:56" ht="15">
      <c r="BB643" s="1"/>
      <c r="BC643" t="s">
        <v>1672</v>
      </c>
      <c r="BD643" s="1"/>
    </row>
    <row r="644" spans="54:56" ht="15">
      <c r="BB644" s="1"/>
      <c r="BC644" t="s">
        <v>1673</v>
      </c>
      <c r="BD644" s="1"/>
    </row>
    <row r="645" spans="54:56" ht="15">
      <c r="BB645" s="1"/>
      <c r="BC645" t="s">
        <v>1674</v>
      </c>
      <c r="BD645" s="1"/>
    </row>
    <row r="646" spans="54:56" ht="15">
      <c r="BB646" s="1"/>
      <c r="BC646" t="s">
        <v>1675</v>
      </c>
      <c r="BD646" s="1"/>
    </row>
    <row r="647" spans="54:56" ht="15">
      <c r="BB647" s="1"/>
      <c r="BC647" t="s">
        <v>1676</v>
      </c>
      <c r="BD647" s="1"/>
    </row>
    <row r="648" spans="54:56" ht="15">
      <c r="BB648" s="1"/>
      <c r="BC648" t="s">
        <v>1677</v>
      </c>
      <c r="BD648" s="1"/>
    </row>
    <row r="649" spans="54:56" ht="15">
      <c r="BB649" s="1"/>
      <c r="BC649" t="s">
        <v>1678</v>
      </c>
      <c r="BD649" s="1"/>
    </row>
    <row r="650" spans="54:56" ht="15">
      <c r="BB650" s="1"/>
      <c r="BC650" t="s">
        <v>1679</v>
      </c>
      <c r="BD650" s="1"/>
    </row>
    <row r="651" spans="54:56" ht="15">
      <c r="BB651" s="1"/>
      <c r="BC651" t="s">
        <v>1680</v>
      </c>
      <c r="BD651" s="1"/>
    </row>
    <row r="652" spans="54:56" ht="15">
      <c r="BB652" s="1"/>
      <c r="BC652" t="s">
        <v>1681</v>
      </c>
      <c r="BD652" s="1"/>
    </row>
    <row r="653" spans="54:56" ht="15">
      <c r="BB653" s="1"/>
      <c r="BC653" t="s">
        <v>1682</v>
      </c>
      <c r="BD653" s="1"/>
    </row>
    <row r="654" spans="54:56" ht="15">
      <c r="BB654" s="1"/>
      <c r="BC654" t="s">
        <v>1683</v>
      </c>
      <c r="BD654" s="1"/>
    </row>
    <row r="655" spans="54:56" ht="15">
      <c r="BB655" s="1"/>
      <c r="BC655" t="s">
        <v>1684</v>
      </c>
      <c r="BD655" s="1"/>
    </row>
    <row r="656" spans="54:56" ht="15">
      <c r="BB656" s="1"/>
      <c r="BC656" t="s">
        <v>1685</v>
      </c>
      <c r="BD656" s="1"/>
    </row>
    <row r="657" spans="54:56" ht="15">
      <c r="BB657" s="1"/>
      <c r="BC657" t="s">
        <v>1686</v>
      </c>
      <c r="BD657" s="1"/>
    </row>
    <row r="658" spans="54:56" ht="15">
      <c r="BB658" s="1"/>
      <c r="BC658" t="s">
        <v>1687</v>
      </c>
      <c r="BD658" s="1"/>
    </row>
    <row r="659" spans="54:56" ht="15">
      <c r="BB659" s="1"/>
      <c r="BC659" t="s">
        <v>1688</v>
      </c>
      <c r="BD659" s="1"/>
    </row>
    <row r="660" spans="54:56" ht="15">
      <c r="BB660" s="1"/>
      <c r="BC660" t="s">
        <v>1689</v>
      </c>
      <c r="BD660" s="1"/>
    </row>
    <row r="661" spans="54:56" ht="15">
      <c r="BB661" s="1"/>
      <c r="BC661" t="s">
        <v>1690</v>
      </c>
      <c r="BD661" s="1"/>
    </row>
    <row r="662" spans="54:56" ht="15">
      <c r="BB662" s="1"/>
      <c r="BC662" t="s">
        <v>1691</v>
      </c>
      <c r="BD662" s="1"/>
    </row>
    <row r="663" spans="54:56" ht="15">
      <c r="BB663" s="1"/>
      <c r="BC663" t="s">
        <v>1692</v>
      </c>
      <c r="BD663" s="1"/>
    </row>
    <row r="664" spans="54:56" ht="15">
      <c r="BB664" s="1"/>
      <c r="BC664" t="s">
        <v>1693</v>
      </c>
      <c r="BD664" s="1"/>
    </row>
    <row r="665" spans="54:56" ht="15">
      <c r="BB665" s="1"/>
      <c r="BC665" t="s">
        <v>1694</v>
      </c>
      <c r="BD665" s="1"/>
    </row>
    <row r="666" spans="54:56" ht="15">
      <c r="BB666" s="1"/>
      <c r="BC666" t="s">
        <v>1695</v>
      </c>
      <c r="BD666" s="1"/>
    </row>
    <row r="667" spans="54:56" ht="15">
      <c r="BB667" s="1"/>
      <c r="BC667" t="s">
        <v>1696</v>
      </c>
      <c r="BD667" s="1"/>
    </row>
    <row r="668" spans="54:56" ht="15">
      <c r="BB668" s="1"/>
      <c r="BC668" t="s">
        <v>1697</v>
      </c>
      <c r="BD668" s="1"/>
    </row>
    <row r="669" spans="54:56" ht="15">
      <c r="BB669" s="1"/>
      <c r="BC669" t="s">
        <v>1698</v>
      </c>
      <c r="BD669" s="1"/>
    </row>
    <row r="670" spans="54:56" ht="15">
      <c r="BB670" s="1"/>
      <c r="BC670" t="s">
        <v>1699</v>
      </c>
      <c r="BD670" s="1"/>
    </row>
    <row r="671" spans="54:56" ht="15">
      <c r="BB671" s="1"/>
      <c r="BC671" t="s">
        <v>1700</v>
      </c>
      <c r="BD671" s="1"/>
    </row>
    <row r="672" spans="54:56" ht="15">
      <c r="BB672" s="1"/>
      <c r="BC672" t="s">
        <v>1701</v>
      </c>
      <c r="BD672" s="1"/>
    </row>
    <row r="673" spans="54:56" ht="15">
      <c r="BB673" s="1"/>
      <c r="BC673" t="s">
        <v>1702</v>
      </c>
      <c r="BD673" s="1"/>
    </row>
    <row r="674" spans="54:56" ht="15">
      <c r="BB674" s="1"/>
      <c r="BC674" t="s">
        <v>1703</v>
      </c>
      <c r="BD674" s="1"/>
    </row>
    <row r="675" spans="54:56" ht="15">
      <c r="BB675" s="1"/>
      <c r="BC675" t="s">
        <v>1704</v>
      </c>
      <c r="BD675" s="1"/>
    </row>
    <row r="676" spans="54:56" ht="15">
      <c r="BB676" s="1"/>
      <c r="BC676" t="s">
        <v>1705</v>
      </c>
      <c r="BD676" s="1"/>
    </row>
    <row r="677" spans="54:56" ht="15">
      <c r="BB677" s="1"/>
      <c r="BC677" t="s">
        <v>1706</v>
      </c>
      <c r="BD677" s="1"/>
    </row>
    <row r="678" spans="54:56" ht="15">
      <c r="BB678" s="1"/>
      <c r="BC678" t="s">
        <v>1707</v>
      </c>
      <c r="BD678" s="1"/>
    </row>
    <row r="679" spans="54:56" ht="15">
      <c r="BB679" s="1"/>
      <c r="BC679" t="s">
        <v>1708</v>
      </c>
      <c r="BD679" s="1"/>
    </row>
    <row r="680" spans="54:56" ht="15">
      <c r="BB680" s="1"/>
      <c r="BC680" t="s">
        <v>1709</v>
      </c>
      <c r="BD680" s="1"/>
    </row>
    <row r="681" spans="54:56" ht="15">
      <c r="BB681" s="1"/>
      <c r="BC681" t="s">
        <v>1710</v>
      </c>
      <c r="BD681" s="1"/>
    </row>
    <row r="682" spans="54:56" ht="15">
      <c r="BB682" s="1"/>
      <c r="BC682" t="s">
        <v>1711</v>
      </c>
      <c r="BD682" s="1"/>
    </row>
    <row r="683" spans="54:56" ht="15">
      <c r="BB683" s="1"/>
      <c r="BC683" t="s">
        <v>1712</v>
      </c>
      <c r="BD683" s="1"/>
    </row>
    <row r="684" spans="54:56" ht="15">
      <c r="BB684" s="1"/>
      <c r="BC684" t="s">
        <v>1713</v>
      </c>
      <c r="BD684" s="1"/>
    </row>
    <row r="685" spans="54:56" ht="15">
      <c r="BB685" s="1"/>
      <c r="BC685" t="s">
        <v>1714</v>
      </c>
      <c r="BD685" s="1"/>
    </row>
    <row r="686" spans="54:56" ht="15">
      <c r="BB686" s="1"/>
      <c r="BC686" t="s">
        <v>1715</v>
      </c>
      <c r="BD686" s="1"/>
    </row>
    <row r="687" spans="54:56" ht="15">
      <c r="BB687" s="1"/>
      <c r="BC687" t="s">
        <v>1716</v>
      </c>
      <c r="BD687" s="1"/>
    </row>
    <row r="688" spans="54:56" ht="15">
      <c r="BB688" s="1"/>
      <c r="BC688" t="s">
        <v>1717</v>
      </c>
      <c r="BD688" s="1"/>
    </row>
    <row r="689" spans="54:56" ht="15">
      <c r="BB689" s="1"/>
      <c r="BC689" t="s">
        <v>1718</v>
      </c>
      <c r="BD689" s="1"/>
    </row>
    <row r="690" spans="54:56" ht="15">
      <c r="BB690" s="1"/>
      <c r="BC690" t="s">
        <v>1719</v>
      </c>
      <c r="BD690" s="1"/>
    </row>
    <row r="691" spans="54:56" ht="15">
      <c r="BB691" s="1"/>
      <c r="BC691" t="s">
        <v>1720</v>
      </c>
      <c r="BD691" s="1"/>
    </row>
    <row r="692" spans="54:56" ht="15">
      <c r="BB692" s="1"/>
      <c r="BC692" t="s">
        <v>1721</v>
      </c>
      <c r="BD692" s="1"/>
    </row>
    <row r="693" spans="54:56" ht="15">
      <c r="BB693" s="1"/>
      <c r="BC693" t="s">
        <v>1722</v>
      </c>
      <c r="BD693" s="1"/>
    </row>
    <row r="694" spans="54:56" ht="15">
      <c r="BB694" s="1"/>
      <c r="BC694" t="s">
        <v>1723</v>
      </c>
      <c r="BD694" s="1"/>
    </row>
    <row r="695" spans="54:56" ht="15">
      <c r="BB695" s="1"/>
      <c r="BC695" t="s">
        <v>1724</v>
      </c>
      <c r="BD695" s="1"/>
    </row>
    <row r="696" spans="54:56" ht="15">
      <c r="BB696" s="1"/>
      <c r="BC696" t="s">
        <v>1725</v>
      </c>
      <c r="BD696" s="1"/>
    </row>
    <row r="697" spans="54:56" ht="15">
      <c r="BB697" s="1"/>
      <c r="BC697" t="s">
        <v>1726</v>
      </c>
      <c r="BD697" s="1"/>
    </row>
    <row r="698" spans="54:56" ht="15">
      <c r="BB698" s="1"/>
      <c r="BC698" t="s">
        <v>1727</v>
      </c>
      <c r="BD698" s="1"/>
    </row>
    <row r="699" spans="54:56" ht="15">
      <c r="BB699" s="1"/>
      <c r="BC699" t="s">
        <v>1728</v>
      </c>
      <c r="BD699" s="1"/>
    </row>
    <row r="700" spans="54:56" ht="15">
      <c r="BB700" s="1"/>
      <c r="BC700" t="s">
        <v>1729</v>
      </c>
      <c r="BD700" s="1"/>
    </row>
    <row r="701" spans="54:56" ht="15">
      <c r="BB701" s="1"/>
      <c r="BC701" t="s">
        <v>1730</v>
      </c>
      <c r="BD701" s="1"/>
    </row>
    <row r="702" spans="54:56" ht="15">
      <c r="BB702" s="1"/>
      <c r="BC702" t="s">
        <v>1731</v>
      </c>
      <c r="BD702" s="1"/>
    </row>
    <row r="703" spans="54:56" ht="15">
      <c r="BB703" s="1"/>
      <c r="BC703" t="s">
        <v>1732</v>
      </c>
      <c r="BD703" s="1"/>
    </row>
    <row r="704" spans="54:56" ht="15">
      <c r="BB704" s="1"/>
      <c r="BC704" t="s">
        <v>1733</v>
      </c>
      <c r="BD704" s="1"/>
    </row>
    <row r="705" spans="54:56" ht="15">
      <c r="BB705" s="1"/>
      <c r="BC705" t="s">
        <v>1734</v>
      </c>
      <c r="BD705" s="1"/>
    </row>
    <row r="706" spans="54:56" ht="15">
      <c r="BB706" s="1"/>
      <c r="BC706" t="s">
        <v>1735</v>
      </c>
      <c r="BD706" s="1"/>
    </row>
    <row r="707" spans="54:56" ht="15">
      <c r="BB707" s="1"/>
      <c r="BC707" t="s">
        <v>1736</v>
      </c>
      <c r="BD707" s="1"/>
    </row>
    <row r="708" spans="54:56" ht="15">
      <c r="BB708" s="1"/>
      <c r="BC708" t="s">
        <v>1737</v>
      </c>
      <c r="BD708" s="1"/>
    </row>
    <row r="709" spans="54:56" ht="15">
      <c r="BB709" s="1"/>
      <c r="BC709" t="s">
        <v>1738</v>
      </c>
      <c r="BD709" s="1"/>
    </row>
    <row r="710" spans="54:56" ht="15">
      <c r="BB710" s="1"/>
      <c r="BC710" t="s">
        <v>1739</v>
      </c>
      <c r="BD710" s="1"/>
    </row>
    <row r="711" spans="54:56" ht="15">
      <c r="BB711" s="1"/>
      <c r="BC711" t="s">
        <v>1743</v>
      </c>
      <c r="BD711" s="1"/>
    </row>
    <row r="712" spans="54:56" ht="15">
      <c r="BB712" s="1"/>
      <c r="BC712" t="s">
        <v>1744</v>
      </c>
      <c r="BD712" s="1"/>
    </row>
    <row r="713" spans="54:56" ht="15">
      <c r="BB713" s="1"/>
      <c r="BC713" t="s">
        <v>1745</v>
      </c>
      <c r="BD713" s="1"/>
    </row>
    <row r="714" spans="54:56" ht="15">
      <c r="BB714" s="1"/>
      <c r="BC714" t="s">
        <v>1746</v>
      </c>
      <c r="BD714" s="1"/>
    </row>
    <row r="715" spans="54:56" ht="15">
      <c r="BB715" s="1"/>
      <c r="BC715" t="s">
        <v>1747</v>
      </c>
      <c r="BD715" s="1"/>
    </row>
    <row r="716" spans="54:56" ht="15">
      <c r="BB716" s="1"/>
      <c r="BC716" t="s">
        <v>1748</v>
      </c>
      <c r="BD716" s="1"/>
    </row>
    <row r="717" spans="54:56" ht="15">
      <c r="BB717" s="1"/>
      <c r="BC717" t="s">
        <v>1749</v>
      </c>
      <c r="BD717" s="1"/>
    </row>
    <row r="718" spans="54:56" ht="15">
      <c r="BB718" s="1"/>
      <c r="BC718" t="s">
        <v>1750</v>
      </c>
      <c r="BD718" s="1"/>
    </row>
    <row r="719" spans="54:56" ht="15">
      <c r="BB719" s="1"/>
      <c r="BC719" t="s">
        <v>1751</v>
      </c>
      <c r="BD719" s="1"/>
    </row>
    <row r="720" spans="54:56" ht="15">
      <c r="BB720" s="1"/>
      <c r="BC720" t="s">
        <v>1752</v>
      </c>
      <c r="BD720" s="1"/>
    </row>
    <row r="721" spans="54:56" ht="15">
      <c r="BB721" s="1"/>
      <c r="BC721" t="s">
        <v>1753</v>
      </c>
      <c r="BD721" s="1"/>
    </row>
    <row r="722" spans="54:56" ht="15">
      <c r="BB722" s="1"/>
      <c r="BC722" t="s">
        <v>1754</v>
      </c>
      <c r="BD722" s="1"/>
    </row>
    <row r="723" spans="54:56" ht="15">
      <c r="BB723" s="1"/>
      <c r="BC723" t="s">
        <v>1755</v>
      </c>
      <c r="BD723" s="1"/>
    </row>
    <row r="724" spans="54:56" ht="15">
      <c r="BB724" s="1"/>
      <c r="BC724" t="s">
        <v>1756</v>
      </c>
      <c r="BD724" s="1"/>
    </row>
    <row r="725" spans="54:56" ht="15">
      <c r="BB725" s="1"/>
      <c r="BC725" t="s">
        <v>1757</v>
      </c>
      <c r="BD725" s="1"/>
    </row>
    <row r="726" spans="54:56" ht="15">
      <c r="BB726" s="1"/>
      <c r="BC726" t="s">
        <v>1758</v>
      </c>
      <c r="BD726" s="1"/>
    </row>
    <row r="727" spans="54:56" ht="15">
      <c r="BB727" s="1"/>
      <c r="BC727" t="s">
        <v>1759</v>
      </c>
      <c r="BD727" s="1"/>
    </row>
    <row r="728" spans="54:56" ht="15">
      <c r="BB728" s="1"/>
      <c r="BC728" t="s">
        <v>1760</v>
      </c>
      <c r="BD728" s="1"/>
    </row>
    <row r="729" spans="54:56" ht="15">
      <c r="BB729" s="1"/>
      <c r="BC729" t="s">
        <v>1761</v>
      </c>
      <c r="BD729" s="1"/>
    </row>
    <row r="730" spans="54:56" ht="15">
      <c r="BB730" s="1"/>
      <c r="BC730" t="s">
        <v>1762</v>
      </c>
      <c r="BD730" s="1"/>
    </row>
    <row r="731" spans="54:56" ht="15">
      <c r="BB731" s="1"/>
      <c r="BC731" t="s">
        <v>1763</v>
      </c>
      <c r="BD731" s="1"/>
    </row>
    <row r="732" spans="54:56" ht="15">
      <c r="BB732" s="1"/>
      <c r="BC732" t="s">
        <v>1764</v>
      </c>
      <c r="BD732" s="1"/>
    </row>
    <row r="733" spans="54:56" ht="15">
      <c r="BB733" s="1"/>
      <c r="BC733" t="s">
        <v>1765</v>
      </c>
      <c r="BD733" s="1"/>
    </row>
    <row r="734" spans="54:56" ht="15">
      <c r="BB734" s="1"/>
      <c r="BC734" t="s">
        <v>1766</v>
      </c>
      <c r="BD734" s="1"/>
    </row>
    <row r="735" spans="54:56" ht="15">
      <c r="BB735" s="1"/>
      <c r="BC735" t="s">
        <v>1767</v>
      </c>
      <c r="BD735" s="1"/>
    </row>
    <row r="736" spans="54:56" ht="15">
      <c r="BB736" s="1"/>
      <c r="BC736" t="s">
        <v>1768</v>
      </c>
      <c r="BD736" s="1"/>
    </row>
    <row r="737" spans="54:56" ht="15">
      <c r="BB737" s="1"/>
      <c r="BC737" t="s">
        <v>1769</v>
      </c>
      <c r="BD737" s="1"/>
    </row>
    <row r="738" spans="54:56" ht="15">
      <c r="BB738" s="1"/>
      <c r="BC738" t="s">
        <v>1770</v>
      </c>
      <c r="BD738" s="1"/>
    </row>
    <row r="739" spans="54:56" ht="15">
      <c r="BB739" s="1"/>
      <c r="BC739" t="s">
        <v>1771</v>
      </c>
      <c r="BD739" s="1"/>
    </row>
    <row r="740" spans="54:56" ht="15">
      <c r="BB740" s="1"/>
      <c r="BC740" t="s">
        <v>1772</v>
      </c>
      <c r="BD740" s="1"/>
    </row>
    <row r="741" spans="54:56" ht="15">
      <c r="BB741" s="1"/>
      <c r="BC741" t="s">
        <v>1773</v>
      </c>
      <c r="BD741" s="1"/>
    </row>
    <row r="742" spans="54:56" ht="15">
      <c r="BB742" s="1"/>
      <c r="BC742" t="s">
        <v>1774</v>
      </c>
      <c r="BD742" s="1"/>
    </row>
    <row r="743" spans="54:56" ht="15">
      <c r="BB743" s="1"/>
      <c r="BC743" t="s">
        <v>1775</v>
      </c>
      <c r="BD743" s="1"/>
    </row>
    <row r="744" spans="54:56" ht="15">
      <c r="BB744" s="1"/>
      <c r="BC744" t="s">
        <v>1776</v>
      </c>
      <c r="BD744" s="1"/>
    </row>
    <row r="745" spans="54:56" ht="15">
      <c r="BB745" s="1"/>
      <c r="BC745" t="s">
        <v>1777</v>
      </c>
      <c r="BD745" s="1"/>
    </row>
    <row r="746" spans="54:56" ht="15">
      <c r="BB746" s="1"/>
      <c r="BC746" t="s">
        <v>1778</v>
      </c>
      <c r="BD746" s="1"/>
    </row>
    <row r="747" spans="54:56" ht="15">
      <c r="BB747" s="1"/>
      <c r="BC747" t="s">
        <v>1779</v>
      </c>
      <c r="BD747" s="1"/>
    </row>
    <row r="748" spans="54:56" ht="15">
      <c r="BB748" s="1"/>
      <c r="BC748" t="s">
        <v>1780</v>
      </c>
      <c r="BD748" s="1"/>
    </row>
    <row r="749" spans="54:56" ht="15">
      <c r="BB749" s="1"/>
      <c r="BC749" t="s">
        <v>1781</v>
      </c>
      <c r="BD749" s="1"/>
    </row>
    <row r="750" spans="54:56" ht="15">
      <c r="BB750" s="1"/>
      <c r="BC750" t="s">
        <v>1782</v>
      </c>
      <c r="BD750" s="1"/>
    </row>
    <row r="751" spans="54:56" ht="15">
      <c r="BB751" s="1"/>
      <c r="BC751" t="s">
        <v>1783</v>
      </c>
      <c r="BD751" s="1"/>
    </row>
    <row r="752" spans="54:56" ht="15">
      <c r="BB752" s="1"/>
      <c r="BC752" t="s">
        <v>1784</v>
      </c>
      <c r="BD752" s="1"/>
    </row>
    <row r="753" spans="54:56" ht="15">
      <c r="BB753" s="1"/>
      <c r="BC753" t="s">
        <v>1785</v>
      </c>
      <c r="BD753" s="1"/>
    </row>
    <row r="754" spans="54:56" ht="15">
      <c r="BB754" s="1"/>
      <c r="BC754" t="s">
        <v>1786</v>
      </c>
      <c r="BD754" s="1"/>
    </row>
    <row r="755" spans="54:56" ht="15">
      <c r="BB755" s="1"/>
      <c r="BC755" t="s">
        <v>1787</v>
      </c>
      <c r="BD755" s="1"/>
    </row>
    <row r="756" spans="54:56" ht="15">
      <c r="BB756" s="1"/>
      <c r="BC756" t="s">
        <v>1788</v>
      </c>
      <c r="BD756" s="1"/>
    </row>
    <row r="757" spans="54:56" ht="15">
      <c r="BB757" s="1"/>
      <c r="BC757" t="s">
        <v>1789</v>
      </c>
      <c r="BD757" s="1"/>
    </row>
    <row r="758" spans="54:56" ht="15">
      <c r="BB758" s="1"/>
      <c r="BC758" t="s">
        <v>1790</v>
      </c>
      <c r="BD758" s="1"/>
    </row>
    <row r="759" spans="54:56" ht="15">
      <c r="BB759" s="1"/>
      <c r="BC759" t="s">
        <v>1791</v>
      </c>
      <c r="BD759" s="1"/>
    </row>
    <row r="760" spans="54:56" ht="15">
      <c r="BB760" s="1"/>
      <c r="BC760" t="s">
        <v>1792</v>
      </c>
      <c r="BD760" s="1"/>
    </row>
    <row r="761" spans="54:56" ht="15">
      <c r="BB761" s="1"/>
      <c r="BC761" t="s">
        <v>1793</v>
      </c>
      <c r="BD761" s="1"/>
    </row>
    <row r="762" spans="54:56" ht="15">
      <c r="BB762" s="1"/>
      <c r="BC762" t="s">
        <v>1794</v>
      </c>
      <c r="BD762" s="1"/>
    </row>
    <row r="763" spans="54:56" ht="15">
      <c r="BB763" s="1"/>
      <c r="BC763" t="s">
        <v>1795</v>
      </c>
      <c r="BD763" s="1"/>
    </row>
    <row r="764" spans="54:56" ht="15">
      <c r="BB764" s="1"/>
      <c r="BC764" t="s">
        <v>1796</v>
      </c>
      <c r="BD764" s="1"/>
    </row>
    <row r="765" spans="54:56" ht="15">
      <c r="BB765" s="1"/>
      <c r="BC765" t="s">
        <v>1797</v>
      </c>
      <c r="BD765" s="1"/>
    </row>
    <row r="766" spans="54:56" ht="15">
      <c r="BB766" s="1"/>
      <c r="BC766" t="s">
        <v>1798</v>
      </c>
      <c r="BD766" s="1"/>
    </row>
    <row r="767" spans="54:56" ht="15">
      <c r="BB767" s="1"/>
      <c r="BC767" t="s">
        <v>1799</v>
      </c>
      <c r="BD767" s="1"/>
    </row>
    <row r="768" spans="54:56" ht="15">
      <c r="BB768" s="1"/>
      <c r="BC768" t="s">
        <v>1800</v>
      </c>
      <c r="BD768" s="1"/>
    </row>
    <row r="769" spans="54:56" ht="15">
      <c r="BB769" s="1"/>
      <c r="BC769" t="s">
        <v>1801</v>
      </c>
      <c r="BD769" s="1"/>
    </row>
    <row r="770" spans="54:56" ht="15">
      <c r="BB770" s="1"/>
      <c r="BC770" t="s">
        <v>1802</v>
      </c>
      <c r="BD770" s="1"/>
    </row>
    <row r="771" spans="54:56" ht="15">
      <c r="BB771" s="1"/>
      <c r="BC771" t="s">
        <v>1803</v>
      </c>
      <c r="BD771" s="1"/>
    </row>
    <row r="772" spans="54:56" ht="15">
      <c r="BB772" s="1"/>
      <c r="BC772" t="s">
        <v>1804</v>
      </c>
      <c r="BD772" s="1"/>
    </row>
    <row r="773" spans="54:56" ht="15">
      <c r="BB773" s="1"/>
      <c r="BC773" t="s">
        <v>1805</v>
      </c>
      <c r="BD773" s="1"/>
    </row>
    <row r="774" spans="54:56" ht="15">
      <c r="BB774" s="1"/>
      <c r="BC774" t="s">
        <v>1806</v>
      </c>
      <c r="BD774" s="1"/>
    </row>
    <row r="775" spans="54:56" ht="15">
      <c r="BB775" s="1"/>
      <c r="BC775" t="s">
        <v>1807</v>
      </c>
      <c r="BD775" s="1"/>
    </row>
    <row r="776" spans="54:56" ht="15">
      <c r="BB776" s="1"/>
      <c r="BC776" t="s">
        <v>1808</v>
      </c>
      <c r="BD776" s="1"/>
    </row>
    <row r="777" spans="54:56" ht="15">
      <c r="BB777" s="1"/>
      <c r="BC777" t="s">
        <v>1870</v>
      </c>
      <c r="BD777" s="1"/>
    </row>
    <row r="778" spans="54:56" ht="15">
      <c r="BB778" s="1"/>
      <c r="BC778" t="s">
        <v>1809</v>
      </c>
      <c r="BD778" s="1"/>
    </row>
    <row r="779" spans="54:56" ht="15">
      <c r="BB779" s="1"/>
      <c r="BC779" t="s">
        <v>1810</v>
      </c>
      <c r="BD779" s="1"/>
    </row>
    <row r="780" spans="54:56" ht="15">
      <c r="BB780" s="1"/>
      <c r="BC780" t="s">
        <v>1811</v>
      </c>
      <c r="BD780" s="1"/>
    </row>
    <row r="781" spans="54:56" ht="15">
      <c r="BB781" s="1"/>
      <c r="BC781" t="s">
        <v>1812</v>
      </c>
      <c r="BD781" s="1"/>
    </row>
    <row r="782" spans="54:56" ht="15">
      <c r="BB782" s="1"/>
      <c r="BC782" t="s">
        <v>1813</v>
      </c>
      <c r="BD782" s="1"/>
    </row>
    <row r="783" spans="54:56" ht="15">
      <c r="BB783" s="1"/>
      <c r="BC783" t="s">
        <v>1814</v>
      </c>
      <c r="BD783" s="1"/>
    </row>
    <row r="784" spans="54:56" ht="15">
      <c r="BB784" s="1"/>
      <c r="BC784" t="s">
        <v>1815</v>
      </c>
      <c r="BD784" s="1"/>
    </row>
    <row r="785" spans="54:56" ht="15">
      <c r="BB785" s="1"/>
      <c r="BC785" t="s">
        <v>1816</v>
      </c>
      <c r="BD785" s="1"/>
    </row>
    <row r="786" spans="54:56" ht="15">
      <c r="BB786" s="1"/>
      <c r="BC786" t="s">
        <v>1817</v>
      </c>
      <c r="BD786" s="1"/>
    </row>
    <row r="787" spans="54:56" ht="15">
      <c r="BB787" s="1"/>
      <c r="BC787" t="s">
        <v>1818</v>
      </c>
      <c r="BD787" s="1"/>
    </row>
    <row r="788" spans="54:56" ht="15">
      <c r="BB788" s="1"/>
      <c r="BC788" t="s">
        <v>1819</v>
      </c>
      <c r="BD788" s="1"/>
    </row>
    <row r="789" spans="54:56" ht="15">
      <c r="BB789" s="1"/>
      <c r="BC789" t="s">
        <v>1820</v>
      </c>
      <c r="BD789" s="1"/>
    </row>
    <row r="790" spans="54:56" ht="15">
      <c r="BB790" s="1"/>
      <c r="BC790" t="s">
        <v>1821</v>
      </c>
      <c r="BD790" s="1"/>
    </row>
    <row r="791" spans="54:56" ht="15">
      <c r="BB791" s="1"/>
      <c r="BC791" t="s">
        <v>1822</v>
      </c>
      <c r="BD791" s="1"/>
    </row>
    <row r="792" spans="54:56" ht="15">
      <c r="BB792" s="1"/>
      <c r="BC792" t="s">
        <v>1823</v>
      </c>
      <c r="BD792" s="1"/>
    </row>
    <row r="793" spans="54:56" ht="15">
      <c r="BB793" s="1"/>
      <c r="BC793" t="s">
        <v>1824</v>
      </c>
      <c r="BD793" s="1"/>
    </row>
    <row r="794" spans="54:56" ht="15">
      <c r="BB794" s="1"/>
      <c r="BC794" t="s">
        <v>1825</v>
      </c>
      <c r="BD794" s="1"/>
    </row>
    <row r="795" spans="54:56" ht="15">
      <c r="BB795" s="1"/>
      <c r="BC795" t="s">
        <v>1826</v>
      </c>
      <c r="BD795" s="1"/>
    </row>
    <row r="796" spans="54:56" ht="15">
      <c r="BB796" s="1"/>
      <c r="BC796" t="s">
        <v>1827</v>
      </c>
      <c r="BD796" s="1"/>
    </row>
    <row r="797" spans="54:56" ht="15">
      <c r="BB797" s="1"/>
      <c r="BC797" t="s">
        <v>1828</v>
      </c>
      <c r="BD797" s="1"/>
    </row>
    <row r="798" spans="54:56" ht="15">
      <c r="BB798" s="1"/>
      <c r="BC798" t="s">
        <v>1829</v>
      </c>
      <c r="BD798" s="1"/>
    </row>
    <row r="799" spans="54:56" ht="15">
      <c r="BB799" s="1"/>
      <c r="BC799" t="s">
        <v>1830</v>
      </c>
      <c r="BD799" s="1"/>
    </row>
    <row r="800" spans="54:56" ht="15">
      <c r="BB800" s="1"/>
      <c r="BC800" t="s">
        <v>1831</v>
      </c>
      <c r="BD800" s="1"/>
    </row>
    <row r="801" spans="54:56" ht="15">
      <c r="BB801" s="1"/>
      <c r="BC801" t="s">
        <v>1832</v>
      </c>
      <c r="BD801" s="1"/>
    </row>
    <row r="802" spans="54:56" ht="15">
      <c r="BB802" s="1"/>
      <c r="BC802" t="s">
        <v>1833</v>
      </c>
      <c r="BD802" s="1"/>
    </row>
    <row r="803" spans="54:56" ht="15">
      <c r="BB803" s="1"/>
      <c r="BC803" t="s">
        <v>1834</v>
      </c>
      <c r="BD803" s="1"/>
    </row>
    <row r="804" spans="54:56" ht="15">
      <c r="BB804" s="1"/>
      <c r="BC804" t="s">
        <v>1835</v>
      </c>
      <c r="BD804" s="1"/>
    </row>
    <row r="805" spans="54:56" ht="15">
      <c r="BB805" s="1"/>
      <c r="BC805" t="s">
        <v>1836</v>
      </c>
      <c r="BD805" s="1"/>
    </row>
    <row r="806" spans="54:56" ht="15">
      <c r="BB806" s="1"/>
      <c r="BC806" t="s">
        <v>1837</v>
      </c>
      <c r="BD806" s="1"/>
    </row>
    <row r="807" spans="54:56" ht="15">
      <c r="BB807" s="1"/>
      <c r="BC807" t="s">
        <v>1838</v>
      </c>
      <c r="BD807" s="1"/>
    </row>
    <row r="808" spans="54:56" ht="15">
      <c r="BB808" s="1"/>
      <c r="BC808" t="s">
        <v>1839</v>
      </c>
      <c r="BD808" s="1"/>
    </row>
    <row r="809" spans="54:56" ht="15">
      <c r="BB809" s="1"/>
      <c r="BC809" t="s">
        <v>1840</v>
      </c>
      <c r="BD809" s="1"/>
    </row>
    <row r="810" spans="54:56" ht="15">
      <c r="BB810" s="1"/>
      <c r="BC810" t="s">
        <v>1841</v>
      </c>
      <c r="BD810" s="1"/>
    </row>
    <row r="811" spans="54:56" ht="15">
      <c r="BB811" s="1"/>
      <c r="BC811" t="s">
        <v>1842</v>
      </c>
      <c r="BD811" s="1"/>
    </row>
    <row r="812" spans="54:56" ht="15">
      <c r="BB812" s="1"/>
      <c r="BD812" s="1"/>
    </row>
  </sheetData>
  <sheetProtection/>
  <dataValidations count="8">
    <dataValidation type="list" allowBlank="1" showInputMessage="1" showErrorMessage="1" sqref="G8:G142">
      <formula1>$BB$1:$BB$7</formula1>
    </dataValidation>
    <dataValidation type="list" allowBlank="1" showInputMessage="1" showErrorMessage="1" sqref="E8:E142">
      <formula1>$BA$1:$BA$7</formula1>
    </dataValidation>
    <dataValidation type="list" allowBlank="1" showInputMessage="1" showErrorMessage="1" sqref="J16:J142">
      <formula1>$BC$1:$BC$811</formula1>
    </dataValidation>
    <dataValidation type="list" allowBlank="1" showInputMessage="1" showErrorMessage="1" sqref="J15">
      <formula1>$BC$3:$BC$841</formula1>
    </dataValidation>
    <dataValidation type="list" allowBlank="1" showInputMessage="1" showErrorMessage="1" sqref="R11:R142 S16:S142">
      <formula1>$BD$1:$BD$7</formula1>
    </dataValidation>
    <dataValidation type="list" allowBlank="1" showInputMessage="1" showErrorMessage="1" sqref="J12:J14">
      <formula1>$BC$3:$BC$830</formula1>
    </dataValidation>
    <dataValidation type="list" allowBlank="1" showInputMessage="1" showErrorMessage="1" sqref="J11">
      <formula1>$BC$1:$BC$828</formula1>
    </dataValidation>
    <dataValidation type="list" allowBlank="1" showInputMessage="1" showErrorMessage="1" sqref="J8:J10">
      <formula1>$BC$3:$BC$813</formula1>
    </dataValidation>
  </dataValidations>
  <printOptions/>
  <pageMargins left="0.7" right="0.7" top="0.75" bottom="0.75" header="0.3" footer="0.3"/>
  <pageSetup horizontalDpi="600" verticalDpi="600" orientation="landscape" paperSize="9" scale="98" r:id="rId2"/>
  <colBreaks count="1" manualBreakCount="1">
    <brk id="13" max="14" man="1"/>
  </colBreaks>
  <ignoredErrors>
    <ignoredError sqref="B12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O812"/>
  <sheetViews>
    <sheetView zoomScalePageLayoutView="0" workbookViewId="0" topLeftCell="A1">
      <selection activeCell="A1" sqref="A1"/>
    </sheetView>
  </sheetViews>
  <sheetFormatPr defaultColWidth="9.140625" defaultRowHeight="15" outlineLevelCol="1"/>
  <cols>
    <col min="2" max="2" width="15.421875" style="25" customWidth="1"/>
    <col min="3" max="3" width="13.28125" style="0" customWidth="1"/>
    <col min="4" max="4" width="12.57421875" style="0" customWidth="1"/>
    <col min="5" max="5" width="12.140625" style="50" bestFit="1" customWidth="1"/>
    <col min="6" max="6" width="12.421875" style="4" bestFit="1" customWidth="1"/>
    <col min="7" max="7" width="11.421875" style="4" bestFit="1" customWidth="1"/>
    <col min="8" max="8" width="13.57421875" style="5" customWidth="1"/>
    <col min="9" max="9" width="15.421875" style="5" bestFit="1" customWidth="1"/>
    <col min="10" max="10" width="29.8515625" style="4" customWidth="1"/>
    <col min="11" max="11" width="13.00390625" style="4" customWidth="1"/>
    <col min="12" max="12" width="11.7109375" style="4" customWidth="1"/>
    <col min="13" max="13" width="13.57421875" style="4" customWidth="1"/>
    <col min="14" max="14" width="15.140625" style="4" bestFit="1" customWidth="1"/>
    <col min="15" max="15" width="9.140625" style="33" customWidth="1"/>
    <col min="16" max="16" width="16.28125" style="55" customWidth="1"/>
    <col min="17" max="17" width="11.28125" style="0" bestFit="1" customWidth="1"/>
    <col min="18" max="18" width="10.7109375" style="0" bestFit="1" customWidth="1"/>
    <col min="19" max="19" width="15.8515625" style="14" customWidth="1"/>
    <col min="20" max="20" width="9.140625" style="14" customWidth="1"/>
    <col min="21" max="21" width="13.7109375" style="14" customWidth="1"/>
    <col min="22" max="22" width="12.28125" style="0" bestFit="1" customWidth="1"/>
    <col min="53" max="53" width="11.00390625" style="0" customWidth="1" outlineLevel="1"/>
    <col min="54" max="54" width="11.421875" style="0" customWidth="1" outlineLevel="1"/>
    <col min="55" max="55" width="69.7109375" style="0" customWidth="1" outlineLevel="1"/>
    <col min="56" max="56" width="10.7109375" style="0" customWidth="1" outlineLevel="1"/>
    <col min="145" max="145" width="9.28125" style="0" customWidth="1"/>
  </cols>
  <sheetData>
    <row r="1" spans="2:55" s="1" customFormat="1" ht="15">
      <c r="B1" s="24"/>
      <c r="E1" s="48"/>
      <c r="F1" s="23"/>
      <c r="G1" s="23"/>
      <c r="H1" s="34"/>
      <c r="I1" s="34"/>
      <c r="J1" s="23"/>
      <c r="K1" s="23"/>
      <c r="L1" s="23"/>
      <c r="M1" s="23"/>
      <c r="N1" s="24"/>
      <c r="S1" s="28"/>
      <c r="T1" s="28"/>
      <c r="U1" s="28"/>
      <c r="BC1"/>
    </row>
    <row r="2" spans="2:56" s="1" customFormat="1" ht="15.75">
      <c r="B2" s="24"/>
      <c r="D2" s="15" t="s">
        <v>1515</v>
      </c>
      <c r="E2" s="48"/>
      <c r="F2" s="23"/>
      <c r="G2" s="23"/>
      <c r="H2" s="34"/>
      <c r="I2" s="34"/>
      <c r="J2" s="23"/>
      <c r="K2" s="23"/>
      <c r="L2" s="23"/>
      <c r="M2" s="23"/>
      <c r="N2" s="24"/>
      <c r="P2" s="15"/>
      <c r="S2" s="28"/>
      <c r="T2" s="28"/>
      <c r="U2" s="28"/>
      <c r="BA2" t="s">
        <v>1875</v>
      </c>
      <c r="BB2" t="s">
        <v>1876</v>
      </c>
      <c r="BC2" t="s">
        <v>1877</v>
      </c>
      <c r="BD2" t="s">
        <v>1878</v>
      </c>
    </row>
    <row r="3" spans="2:56" s="1" customFormat="1" ht="15.75">
      <c r="B3" s="24"/>
      <c r="D3" s="15" t="s">
        <v>8</v>
      </c>
      <c r="E3" s="48"/>
      <c r="F3" s="23"/>
      <c r="G3" s="23"/>
      <c r="H3" s="34"/>
      <c r="I3" s="34"/>
      <c r="J3" s="23"/>
      <c r="K3" s="23"/>
      <c r="L3" s="23"/>
      <c r="M3" s="23"/>
      <c r="N3" s="24"/>
      <c r="P3" s="15"/>
      <c r="S3" s="28"/>
      <c r="T3" s="28"/>
      <c r="U3" s="28"/>
      <c r="BA3" t="s">
        <v>1879</v>
      </c>
      <c r="BB3" t="s">
        <v>1880</v>
      </c>
      <c r="BC3" t="s">
        <v>1882</v>
      </c>
      <c r="BD3" t="s">
        <v>1883</v>
      </c>
    </row>
    <row r="4" spans="2:56" s="1" customFormat="1" ht="15.75">
      <c r="B4" s="24"/>
      <c r="D4" s="15" t="s">
        <v>249</v>
      </c>
      <c r="E4" s="48"/>
      <c r="F4" s="23"/>
      <c r="G4" s="23"/>
      <c r="H4" s="34"/>
      <c r="I4" s="34"/>
      <c r="J4" s="23"/>
      <c r="K4" s="23"/>
      <c r="L4" s="23"/>
      <c r="M4" s="23"/>
      <c r="N4" s="24"/>
      <c r="P4" s="15"/>
      <c r="S4" s="28"/>
      <c r="T4" s="28"/>
      <c r="U4" s="28"/>
      <c r="BA4" t="s">
        <v>1884</v>
      </c>
      <c r="BB4" t="s">
        <v>1885</v>
      </c>
      <c r="BC4" t="s">
        <v>1886</v>
      </c>
      <c r="BD4" t="s">
        <v>1887</v>
      </c>
    </row>
    <row r="5" spans="2:56" s="1" customFormat="1" ht="15">
      <c r="B5" s="24"/>
      <c r="E5" s="48"/>
      <c r="F5" s="23"/>
      <c r="G5" s="23"/>
      <c r="H5" s="34"/>
      <c r="I5" s="34"/>
      <c r="J5" s="23"/>
      <c r="K5" s="23"/>
      <c r="L5" s="23"/>
      <c r="M5" s="23"/>
      <c r="N5" s="24"/>
      <c r="S5" s="28"/>
      <c r="T5" s="28"/>
      <c r="U5" s="28"/>
      <c r="BA5" t="s">
        <v>1888</v>
      </c>
      <c r="BB5" t="s">
        <v>1889</v>
      </c>
      <c r="BC5" t="s">
        <v>1890</v>
      </c>
      <c r="BD5" t="s">
        <v>1891</v>
      </c>
    </row>
    <row r="6" spans="2:56" s="1" customFormat="1" ht="15">
      <c r="B6" s="24"/>
      <c r="E6" s="48"/>
      <c r="F6" s="23"/>
      <c r="G6" s="23"/>
      <c r="H6" s="34"/>
      <c r="I6" s="34"/>
      <c r="J6" s="23"/>
      <c r="K6" s="23"/>
      <c r="L6" s="23"/>
      <c r="M6" s="23"/>
      <c r="N6" s="24"/>
      <c r="S6" s="28"/>
      <c r="T6" s="28"/>
      <c r="U6" s="28"/>
      <c r="BA6" t="s">
        <v>1892</v>
      </c>
      <c r="BB6" t="s">
        <v>1893</v>
      </c>
      <c r="BC6" t="s">
        <v>1894</v>
      </c>
      <c r="BD6" t="s">
        <v>1895</v>
      </c>
    </row>
    <row r="7" spans="1:145" s="3" customFormat="1" ht="15">
      <c r="A7" s="7" t="s">
        <v>1854</v>
      </c>
      <c r="B7" s="81" t="s">
        <v>1855</v>
      </c>
      <c r="C7" s="7" t="s">
        <v>1856</v>
      </c>
      <c r="D7" s="7" t="s">
        <v>1857</v>
      </c>
      <c r="E7" s="7" t="s">
        <v>1858</v>
      </c>
      <c r="F7" s="7" t="s">
        <v>1859</v>
      </c>
      <c r="G7" s="7" t="s">
        <v>1860</v>
      </c>
      <c r="H7" s="7" t="s">
        <v>1861</v>
      </c>
      <c r="I7" s="7" t="s">
        <v>1862</v>
      </c>
      <c r="J7" s="7" t="s">
        <v>1863</v>
      </c>
      <c r="K7" s="7" t="s">
        <v>1864</v>
      </c>
      <c r="L7" s="7" t="s">
        <v>1865</v>
      </c>
      <c r="M7" s="81" t="s">
        <v>1866</v>
      </c>
      <c r="N7" s="7" t="s">
        <v>1867</v>
      </c>
      <c r="O7" s="81" t="s">
        <v>1868</v>
      </c>
      <c r="P7" s="80" t="s">
        <v>1869</v>
      </c>
      <c r="Q7" s="7" t="s">
        <v>1870</v>
      </c>
      <c r="R7" s="7" t="s">
        <v>1871</v>
      </c>
      <c r="S7" s="7" t="s">
        <v>1843</v>
      </c>
      <c r="T7" s="7" t="s">
        <v>1872</v>
      </c>
      <c r="U7" s="7" t="s">
        <v>1873</v>
      </c>
      <c r="V7" s="7" t="s">
        <v>1874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1896</v>
      </c>
      <c r="BB7" t="s">
        <v>1897</v>
      </c>
      <c r="BC7" t="s">
        <v>1898</v>
      </c>
      <c r="BD7" t="s">
        <v>1899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s="6">
        <v>1</v>
      </c>
      <c r="B8" s="71">
        <v>9132247051</v>
      </c>
      <c r="C8" s="11" t="s">
        <v>1505</v>
      </c>
      <c r="D8" s="11" t="s">
        <v>1506</v>
      </c>
      <c r="E8" s="6" t="s">
        <v>1896</v>
      </c>
      <c r="F8" s="6">
        <v>244</v>
      </c>
      <c r="G8" s="6" t="s">
        <v>1904</v>
      </c>
      <c r="H8" s="9" t="s">
        <v>1497</v>
      </c>
      <c r="I8" s="9" t="s">
        <v>1498</v>
      </c>
      <c r="J8" s="6" t="s">
        <v>594</v>
      </c>
      <c r="K8" s="6" t="s">
        <v>1499</v>
      </c>
      <c r="L8" s="6">
        <v>5</v>
      </c>
      <c r="M8" s="12" t="s">
        <v>1847</v>
      </c>
      <c r="N8" s="6">
        <v>1</v>
      </c>
      <c r="O8" s="18">
        <f>38+30+30</f>
        <v>98</v>
      </c>
      <c r="P8" s="62" t="s">
        <v>175</v>
      </c>
      <c r="Q8" s="6"/>
      <c r="R8" s="6"/>
      <c r="S8" s="63" t="s">
        <v>174</v>
      </c>
      <c r="T8" s="6"/>
      <c r="U8" s="13"/>
      <c r="V8" s="6"/>
      <c r="W8" s="14"/>
      <c r="BB8" s="1"/>
      <c r="BC8" t="s">
        <v>663</v>
      </c>
      <c r="BD8" s="1"/>
    </row>
    <row r="9" spans="1:56" ht="15">
      <c r="A9" s="6">
        <v>2</v>
      </c>
      <c r="B9" s="71">
        <v>15460349659</v>
      </c>
      <c r="C9" s="11" t="s">
        <v>1302</v>
      </c>
      <c r="D9" s="11" t="s">
        <v>1303</v>
      </c>
      <c r="E9" s="6" t="s">
        <v>1896</v>
      </c>
      <c r="F9" s="6">
        <v>244</v>
      </c>
      <c r="G9" s="6" t="s">
        <v>1901</v>
      </c>
      <c r="H9" s="9" t="s">
        <v>1299</v>
      </c>
      <c r="I9" s="9" t="s">
        <v>1300</v>
      </c>
      <c r="J9" s="6" t="s">
        <v>1825</v>
      </c>
      <c r="K9" s="6" t="s">
        <v>1324</v>
      </c>
      <c r="L9" s="6">
        <v>5</v>
      </c>
      <c r="M9" s="12" t="s">
        <v>1847</v>
      </c>
      <c r="N9" s="6">
        <v>2</v>
      </c>
      <c r="O9" s="18">
        <f>39+26+28</f>
        <v>93</v>
      </c>
      <c r="P9" s="62" t="s">
        <v>178</v>
      </c>
      <c r="Q9" s="6"/>
      <c r="R9" s="6"/>
      <c r="S9" s="63" t="s">
        <v>179</v>
      </c>
      <c r="T9" s="6"/>
      <c r="U9" s="13"/>
      <c r="V9" s="6"/>
      <c r="W9" s="14"/>
      <c r="BB9" s="1"/>
      <c r="BC9" t="s">
        <v>666</v>
      </c>
      <c r="BD9" s="1"/>
    </row>
    <row r="10" spans="1:56" ht="15">
      <c r="A10" s="6">
        <v>3</v>
      </c>
      <c r="B10" s="71">
        <v>50916705080</v>
      </c>
      <c r="C10" s="11" t="s">
        <v>1425</v>
      </c>
      <c r="D10" s="11" t="s">
        <v>1404</v>
      </c>
      <c r="E10" s="6" t="s">
        <v>1896</v>
      </c>
      <c r="F10" s="6">
        <v>244</v>
      </c>
      <c r="G10" s="6" t="s">
        <v>1904</v>
      </c>
      <c r="H10" s="9" t="s">
        <v>1299</v>
      </c>
      <c r="I10" s="9" t="s">
        <v>1300</v>
      </c>
      <c r="J10" s="6" t="s">
        <v>1149</v>
      </c>
      <c r="K10" s="6" t="s">
        <v>1301</v>
      </c>
      <c r="L10" s="6">
        <v>5</v>
      </c>
      <c r="M10" s="12" t="s">
        <v>1847</v>
      </c>
      <c r="N10" s="6">
        <v>3</v>
      </c>
      <c r="O10" s="18">
        <f>36+28+28</f>
        <v>92</v>
      </c>
      <c r="P10" s="62" t="s">
        <v>176</v>
      </c>
      <c r="Q10" s="6"/>
      <c r="R10" s="6"/>
      <c r="S10" s="63" t="s">
        <v>177</v>
      </c>
      <c r="T10" s="6"/>
      <c r="U10" s="13"/>
      <c r="V10" s="6"/>
      <c r="W10" s="14"/>
      <c r="BB10" s="1"/>
      <c r="BC10" t="s">
        <v>667</v>
      </c>
      <c r="BD10" s="1"/>
    </row>
    <row r="11" spans="1:56" ht="15">
      <c r="A11" s="6">
        <v>4</v>
      </c>
      <c r="B11" s="71">
        <v>97901368222</v>
      </c>
      <c r="C11" s="11" t="s">
        <v>1239</v>
      </c>
      <c r="D11" s="11" t="s">
        <v>1312</v>
      </c>
      <c r="E11" s="6" t="s">
        <v>1896</v>
      </c>
      <c r="F11" s="6">
        <v>244</v>
      </c>
      <c r="G11" s="6" t="s">
        <v>1904</v>
      </c>
      <c r="H11" s="9" t="s">
        <v>1299</v>
      </c>
      <c r="I11" s="9" t="s">
        <v>1300</v>
      </c>
      <c r="J11" s="6" t="s">
        <v>1825</v>
      </c>
      <c r="K11" s="6" t="s">
        <v>1324</v>
      </c>
      <c r="L11" s="6">
        <v>5</v>
      </c>
      <c r="M11" s="12" t="s">
        <v>1847</v>
      </c>
      <c r="N11" s="6">
        <v>4</v>
      </c>
      <c r="O11" s="18">
        <f>35+20+26</f>
        <v>81</v>
      </c>
      <c r="P11" s="62" t="s">
        <v>184</v>
      </c>
      <c r="Q11" s="6"/>
      <c r="R11" s="6"/>
      <c r="S11" s="63" t="s">
        <v>185</v>
      </c>
      <c r="T11" s="6"/>
      <c r="U11" s="13"/>
      <c r="V11" s="6"/>
      <c r="W11" s="14"/>
      <c r="BB11" s="1"/>
      <c r="BC11" t="s">
        <v>668</v>
      </c>
      <c r="BD11" s="1"/>
    </row>
    <row r="12" spans="1:56" ht="15">
      <c r="A12" s="6">
        <v>5</v>
      </c>
      <c r="B12" s="71">
        <v>51765103698</v>
      </c>
      <c r="C12" s="11" t="s">
        <v>1222</v>
      </c>
      <c r="D12" s="11" t="s">
        <v>1333</v>
      </c>
      <c r="E12" s="6" t="s">
        <v>1896</v>
      </c>
      <c r="F12" s="6">
        <v>244</v>
      </c>
      <c r="G12" s="6" t="s">
        <v>1904</v>
      </c>
      <c r="H12" s="9" t="s">
        <v>1299</v>
      </c>
      <c r="I12" s="9" t="s">
        <v>1300</v>
      </c>
      <c r="J12" s="6" t="s">
        <v>1825</v>
      </c>
      <c r="K12" s="6" t="s">
        <v>1324</v>
      </c>
      <c r="L12" s="6">
        <v>5</v>
      </c>
      <c r="M12" s="12" t="s">
        <v>1847</v>
      </c>
      <c r="N12" s="6">
        <v>5</v>
      </c>
      <c r="O12" s="18">
        <f>30+25+25</f>
        <v>80</v>
      </c>
      <c r="P12" s="62" t="s">
        <v>182</v>
      </c>
      <c r="Q12" s="6"/>
      <c r="R12" s="6"/>
      <c r="S12" s="63" t="s">
        <v>183</v>
      </c>
      <c r="T12" s="6"/>
      <c r="U12" s="13"/>
      <c r="V12" s="6"/>
      <c r="W12" s="14"/>
      <c r="BB12" s="1"/>
      <c r="BC12" t="s">
        <v>669</v>
      </c>
      <c r="BD12" s="1"/>
    </row>
    <row r="13" spans="1:56" ht="15">
      <c r="A13" s="6">
        <v>6</v>
      </c>
      <c r="B13" s="71">
        <v>93228944514</v>
      </c>
      <c r="C13" s="11" t="s">
        <v>1325</v>
      </c>
      <c r="D13" s="11" t="s">
        <v>1332</v>
      </c>
      <c r="E13" s="6" t="s">
        <v>1896</v>
      </c>
      <c r="F13" s="6">
        <v>244</v>
      </c>
      <c r="G13" s="6" t="s">
        <v>1904</v>
      </c>
      <c r="H13" s="9" t="s">
        <v>1299</v>
      </c>
      <c r="I13" s="9" t="s">
        <v>1300</v>
      </c>
      <c r="J13" s="6" t="s">
        <v>1825</v>
      </c>
      <c r="K13" s="6" t="s">
        <v>1324</v>
      </c>
      <c r="L13" s="6">
        <v>5</v>
      </c>
      <c r="M13" s="12" t="s">
        <v>1847</v>
      </c>
      <c r="N13" s="6">
        <v>6</v>
      </c>
      <c r="O13" s="18">
        <f>20+25+25</f>
        <v>70</v>
      </c>
      <c r="P13" s="62" t="s">
        <v>180</v>
      </c>
      <c r="Q13" s="6"/>
      <c r="R13" s="6"/>
      <c r="S13" s="63" t="s">
        <v>181</v>
      </c>
      <c r="T13" s="6"/>
      <c r="U13" s="13"/>
      <c r="V13" s="6"/>
      <c r="W13" s="14"/>
      <c r="BB13" s="1"/>
      <c r="BC13" t="s">
        <v>670</v>
      </c>
      <c r="BD13" s="1"/>
    </row>
    <row r="14" spans="1:56" ht="15">
      <c r="A14" s="6"/>
      <c r="W14" s="14"/>
      <c r="BB14" s="1"/>
      <c r="BC14" t="s">
        <v>671</v>
      </c>
      <c r="BD14" s="1"/>
    </row>
    <row r="15" spans="23:56" ht="15">
      <c r="W15" s="14"/>
      <c r="BB15" s="1"/>
      <c r="BC15" t="s">
        <v>672</v>
      </c>
      <c r="BD15" s="1"/>
    </row>
    <row r="16" spans="23:56" ht="15">
      <c r="W16" s="14"/>
      <c r="BB16" s="1"/>
      <c r="BC16" t="s">
        <v>673</v>
      </c>
      <c r="BD16" s="1"/>
    </row>
    <row r="17" spans="23:56" ht="15">
      <c r="W17" s="14"/>
      <c r="BB17" s="1"/>
      <c r="BC17" t="s">
        <v>674</v>
      </c>
      <c r="BD17" s="1"/>
    </row>
    <row r="18" spans="23:56" ht="15">
      <c r="W18" s="14"/>
      <c r="BB18" s="1"/>
      <c r="BC18" t="s">
        <v>675</v>
      </c>
      <c r="BD18" s="1"/>
    </row>
    <row r="19" spans="23:56" ht="15">
      <c r="W19" s="14"/>
      <c r="BB19" s="1"/>
      <c r="BC19" t="s">
        <v>676</v>
      </c>
      <c r="BD19" s="1"/>
    </row>
    <row r="20" spans="23:56" ht="15">
      <c r="W20" s="14"/>
      <c r="BB20" s="1"/>
      <c r="BC20" t="s">
        <v>677</v>
      </c>
      <c r="BD20" s="1"/>
    </row>
    <row r="21" spans="23:56" ht="15">
      <c r="W21" s="14"/>
      <c r="BB21" s="1"/>
      <c r="BC21" t="s">
        <v>678</v>
      </c>
      <c r="BD21" s="1"/>
    </row>
    <row r="22" spans="23:56" ht="15">
      <c r="W22" s="14"/>
      <c r="BB22" s="1"/>
      <c r="BC22" t="s">
        <v>679</v>
      </c>
      <c r="BD22" s="1"/>
    </row>
    <row r="23" spans="23:56" ht="15">
      <c r="W23" s="14"/>
      <c r="BB23" s="1"/>
      <c r="BC23" t="s">
        <v>680</v>
      </c>
      <c r="BD23" s="1"/>
    </row>
    <row r="24" spans="23:56" ht="15">
      <c r="W24" s="14"/>
      <c r="BB24" s="1"/>
      <c r="BC24" t="s">
        <v>681</v>
      </c>
      <c r="BD24" s="1"/>
    </row>
    <row r="25" spans="23:56" ht="15">
      <c r="W25" s="14"/>
      <c r="BB25" s="1"/>
      <c r="BC25" t="s">
        <v>682</v>
      </c>
      <c r="BD25" s="1"/>
    </row>
    <row r="26" spans="23:56" ht="15">
      <c r="W26" s="14"/>
      <c r="BB26" s="1"/>
      <c r="BC26" t="s">
        <v>683</v>
      </c>
      <c r="BD26" s="1"/>
    </row>
    <row r="27" spans="23:56" ht="15">
      <c r="W27" s="14"/>
      <c r="BB27" s="1"/>
      <c r="BC27" t="s">
        <v>684</v>
      </c>
      <c r="BD27" s="1"/>
    </row>
    <row r="28" spans="23:56" ht="15">
      <c r="W28" s="14"/>
      <c r="BB28" s="1"/>
      <c r="BC28" t="s">
        <v>685</v>
      </c>
      <c r="BD28" s="1"/>
    </row>
    <row r="29" spans="23:56" ht="15">
      <c r="W29" s="14"/>
      <c r="BB29" s="1"/>
      <c r="BC29" t="s">
        <v>686</v>
      </c>
      <c r="BD29" s="1"/>
    </row>
    <row r="30" spans="23:56" ht="15">
      <c r="W30" s="14"/>
      <c r="BB30" s="1"/>
      <c r="BC30" t="s">
        <v>688</v>
      </c>
      <c r="BD30" s="1"/>
    </row>
    <row r="31" spans="23:56" ht="15">
      <c r="W31" s="14"/>
      <c r="BB31" s="1"/>
      <c r="BC31" t="s">
        <v>689</v>
      </c>
      <c r="BD31" s="1"/>
    </row>
    <row r="32" spans="23:56" ht="15">
      <c r="W32" s="14"/>
      <c r="BB32" s="1"/>
      <c r="BC32" t="s">
        <v>690</v>
      </c>
      <c r="BD32" s="1"/>
    </row>
    <row r="33" spans="23:56" ht="15">
      <c r="W33" s="14"/>
      <c r="BB33" s="1"/>
      <c r="BC33" t="s">
        <v>740</v>
      </c>
      <c r="BD33" s="1"/>
    </row>
    <row r="34" spans="23:56" ht="15">
      <c r="W34" s="14"/>
      <c r="BB34" s="1"/>
      <c r="BC34" t="s">
        <v>741</v>
      </c>
      <c r="BD34" s="1"/>
    </row>
    <row r="35" spans="23:56" ht="15">
      <c r="W35" s="14"/>
      <c r="BB35" s="1"/>
      <c r="BC35" t="s">
        <v>742</v>
      </c>
      <c r="BD35" s="1"/>
    </row>
    <row r="36" spans="23:56" ht="15">
      <c r="W36" s="14"/>
      <c r="BB36" s="1"/>
      <c r="BC36" t="s">
        <v>743</v>
      </c>
      <c r="BD36" s="1"/>
    </row>
    <row r="37" spans="23:56" ht="15">
      <c r="W37" s="14"/>
      <c r="BB37" s="1"/>
      <c r="BC37" t="s">
        <v>744</v>
      </c>
      <c r="BD37" s="1"/>
    </row>
    <row r="38" spans="23:56" ht="15">
      <c r="W38" s="14"/>
      <c r="BB38" s="1"/>
      <c r="BC38" t="s">
        <v>745</v>
      </c>
      <c r="BD38" s="1"/>
    </row>
    <row r="39" spans="23:56" ht="15">
      <c r="W39" s="14"/>
      <c r="BB39" s="1"/>
      <c r="BC39" t="s">
        <v>746</v>
      </c>
      <c r="BD39" s="1"/>
    </row>
    <row r="40" spans="23:56" ht="15">
      <c r="W40" s="14"/>
      <c r="BB40" s="1"/>
      <c r="BC40" t="s">
        <v>747</v>
      </c>
      <c r="BD40" s="1"/>
    </row>
    <row r="41" spans="23:56" ht="15">
      <c r="W41" s="14"/>
      <c r="BB41" s="1"/>
      <c r="BC41" t="s">
        <v>748</v>
      </c>
      <c r="BD41" s="1"/>
    </row>
    <row r="42" spans="23:56" ht="15">
      <c r="W42" s="14"/>
      <c r="BB42" s="1"/>
      <c r="BC42" t="s">
        <v>749</v>
      </c>
      <c r="BD42" s="1"/>
    </row>
    <row r="43" spans="54:56" ht="15">
      <c r="BB43" s="1"/>
      <c r="BC43" t="s">
        <v>750</v>
      </c>
      <c r="BD43" s="1"/>
    </row>
    <row r="44" spans="54:56" ht="15">
      <c r="BB44" s="1"/>
      <c r="BC44" t="s">
        <v>751</v>
      </c>
      <c r="BD44" s="1"/>
    </row>
    <row r="45" spans="54:56" ht="15">
      <c r="BB45" s="1"/>
      <c r="BC45" t="s">
        <v>752</v>
      </c>
      <c r="BD45" s="1"/>
    </row>
    <row r="46" spans="54:56" ht="15">
      <c r="BB46" s="1"/>
      <c r="BC46" t="s">
        <v>753</v>
      </c>
      <c r="BD46" s="1"/>
    </row>
    <row r="47" spans="54:56" ht="15">
      <c r="BB47" s="1"/>
      <c r="BC47" t="s">
        <v>754</v>
      </c>
      <c r="BD47" s="1"/>
    </row>
    <row r="48" spans="54:56" ht="15">
      <c r="BB48" s="1"/>
      <c r="BC48" t="s">
        <v>755</v>
      </c>
      <c r="BD48" s="1"/>
    </row>
    <row r="49" spans="54:56" ht="15">
      <c r="BB49" s="1"/>
      <c r="BC49" t="s">
        <v>756</v>
      </c>
      <c r="BD49" s="1"/>
    </row>
    <row r="50" spans="54:56" ht="15">
      <c r="BB50" s="1"/>
      <c r="BC50" t="s">
        <v>757</v>
      </c>
      <c r="BD50" s="1"/>
    </row>
    <row r="51" spans="54:56" ht="15">
      <c r="BB51" s="1"/>
      <c r="BC51" t="s">
        <v>758</v>
      </c>
      <c r="BD51" s="1"/>
    </row>
    <row r="52" spans="54:56" ht="15">
      <c r="BB52" s="1"/>
      <c r="BC52" t="s">
        <v>759</v>
      </c>
      <c r="BD52" s="1"/>
    </row>
    <row r="53" spans="54:56" ht="15">
      <c r="BB53" s="1"/>
      <c r="BC53" t="s">
        <v>760</v>
      </c>
      <c r="BD53" s="1"/>
    </row>
    <row r="54" spans="54:56" ht="15">
      <c r="BB54" s="1"/>
      <c r="BC54" t="s">
        <v>761</v>
      </c>
      <c r="BD54" s="1"/>
    </row>
    <row r="55" spans="54:56" ht="15">
      <c r="BB55" s="1"/>
      <c r="BC55" t="s">
        <v>762</v>
      </c>
      <c r="BD55" s="1"/>
    </row>
    <row r="56" spans="54:56" ht="15">
      <c r="BB56" s="1"/>
      <c r="BC56" t="s">
        <v>763</v>
      </c>
      <c r="BD56" s="1"/>
    </row>
    <row r="57" spans="54:56" ht="15">
      <c r="BB57" s="1"/>
      <c r="BC57" t="s">
        <v>764</v>
      </c>
      <c r="BD57" s="1"/>
    </row>
    <row r="58" spans="54:56" ht="15">
      <c r="BB58" s="1"/>
      <c r="BC58" t="s">
        <v>765</v>
      </c>
      <c r="BD58" s="1"/>
    </row>
    <row r="59" spans="54:56" ht="15">
      <c r="BB59" s="1"/>
      <c r="BC59" t="s">
        <v>766</v>
      </c>
      <c r="BD59" s="1"/>
    </row>
    <row r="60" spans="54:56" ht="15">
      <c r="BB60" s="1"/>
      <c r="BC60" t="s">
        <v>767</v>
      </c>
      <c r="BD60" s="1"/>
    </row>
    <row r="61" spans="54:56" ht="15">
      <c r="BB61" s="1"/>
      <c r="BC61" t="s">
        <v>768</v>
      </c>
      <c r="BD61" s="1"/>
    </row>
    <row r="62" spans="54:56" ht="15">
      <c r="BB62" s="1"/>
      <c r="BC62" t="s">
        <v>769</v>
      </c>
      <c r="BD62" s="1"/>
    </row>
    <row r="63" spans="54:56" ht="15">
      <c r="BB63" s="1"/>
      <c r="BC63" t="s">
        <v>770</v>
      </c>
      <c r="BD63" s="1"/>
    </row>
    <row r="64" spans="54:56" ht="15">
      <c r="BB64" s="1"/>
      <c r="BC64" t="s">
        <v>771</v>
      </c>
      <c r="BD64" s="1"/>
    </row>
    <row r="65" spans="54:56" ht="15">
      <c r="BB65" s="1"/>
      <c r="BC65" t="s">
        <v>772</v>
      </c>
      <c r="BD65" s="1"/>
    </row>
    <row r="66" spans="54:56" ht="15">
      <c r="BB66" s="1"/>
      <c r="BC66" t="s">
        <v>773</v>
      </c>
      <c r="BD66" s="1"/>
    </row>
    <row r="67" spans="54:56" ht="15">
      <c r="BB67" s="1"/>
      <c r="BC67" t="s">
        <v>774</v>
      </c>
      <c r="BD67" s="1"/>
    </row>
    <row r="68" spans="54:56" ht="15">
      <c r="BB68" s="1"/>
      <c r="BC68" t="s">
        <v>775</v>
      </c>
      <c r="BD68" s="1"/>
    </row>
    <row r="69" spans="54:56" ht="15">
      <c r="BB69" s="1"/>
      <c r="BC69" t="s">
        <v>776</v>
      </c>
      <c r="BD69" s="1"/>
    </row>
    <row r="70" spans="54:56" ht="15">
      <c r="BB70" s="1"/>
      <c r="BC70" t="s">
        <v>777</v>
      </c>
      <c r="BD70" s="1"/>
    </row>
    <row r="71" spans="54:56" ht="15">
      <c r="BB71" s="1"/>
      <c r="BC71" t="s">
        <v>778</v>
      </c>
      <c r="BD71" s="1"/>
    </row>
    <row r="72" spans="54:56" ht="15">
      <c r="BB72" s="1"/>
      <c r="BC72" t="s">
        <v>779</v>
      </c>
      <c r="BD72" s="1"/>
    </row>
    <row r="73" spans="54:56" ht="15">
      <c r="BB73" s="1"/>
      <c r="BC73" t="s">
        <v>780</v>
      </c>
      <c r="BD73" s="1"/>
    </row>
    <row r="74" spans="54:56" ht="15">
      <c r="BB74" s="1"/>
      <c r="BC74" t="s">
        <v>781</v>
      </c>
      <c r="BD74" s="1"/>
    </row>
    <row r="75" spans="54:56" ht="15">
      <c r="BB75" s="1"/>
      <c r="BC75" t="s">
        <v>782</v>
      </c>
      <c r="BD75" s="1"/>
    </row>
    <row r="76" spans="54:56" ht="15">
      <c r="BB76" s="1"/>
      <c r="BC76" t="s">
        <v>783</v>
      </c>
      <c r="BD76" s="1"/>
    </row>
    <row r="77" spans="54:56" ht="15">
      <c r="BB77" s="1"/>
      <c r="BC77" t="s">
        <v>784</v>
      </c>
      <c r="BD77" s="1"/>
    </row>
    <row r="78" spans="54:56" ht="15">
      <c r="BB78" s="1"/>
      <c r="BC78" t="s">
        <v>785</v>
      </c>
      <c r="BD78" s="1"/>
    </row>
    <row r="79" spans="54:56" ht="15">
      <c r="BB79" s="1"/>
      <c r="BC79" t="s">
        <v>786</v>
      </c>
      <c r="BD79" s="1"/>
    </row>
    <row r="80" spans="54:56" ht="15">
      <c r="BB80" s="1"/>
      <c r="BC80" t="s">
        <v>787</v>
      </c>
      <c r="BD80" s="1"/>
    </row>
    <row r="81" spans="54:56" ht="15">
      <c r="BB81" s="1"/>
      <c r="BC81" t="s">
        <v>788</v>
      </c>
      <c r="BD81" s="1"/>
    </row>
    <row r="82" spans="54:56" ht="15">
      <c r="BB82" s="1"/>
      <c r="BC82" t="s">
        <v>789</v>
      </c>
      <c r="BD82" s="1"/>
    </row>
    <row r="83" spans="54:56" ht="15">
      <c r="BB83" s="1"/>
      <c r="BC83" t="s">
        <v>790</v>
      </c>
      <c r="BD83" s="1"/>
    </row>
    <row r="84" spans="54:56" ht="15">
      <c r="BB84" s="1"/>
      <c r="BC84" t="s">
        <v>791</v>
      </c>
      <c r="BD84" s="1"/>
    </row>
    <row r="85" spans="54:56" ht="15">
      <c r="BB85" s="1"/>
      <c r="BC85" t="s">
        <v>792</v>
      </c>
      <c r="BD85" s="1"/>
    </row>
    <row r="86" spans="54:56" ht="15">
      <c r="BB86" s="1"/>
      <c r="BC86" t="s">
        <v>793</v>
      </c>
      <c r="BD86" s="1"/>
    </row>
    <row r="87" spans="54:56" ht="15">
      <c r="BB87" s="1"/>
      <c r="BC87" t="s">
        <v>794</v>
      </c>
      <c r="BD87" s="1"/>
    </row>
    <row r="88" spans="54:56" ht="15">
      <c r="BB88" s="1"/>
      <c r="BC88" t="s">
        <v>795</v>
      </c>
      <c r="BD88" s="1"/>
    </row>
    <row r="89" spans="54:56" ht="15">
      <c r="BB89" s="1"/>
      <c r="BC89" t="s">
        <v>796</v>
      </c>
      <c r="BD89" s="1"/>
    </row>
    <row r="90" spans="54:56" ht="15">
      <c r="BB90" s="1"/>
      <c r="BC90" t="s">
        <v>797</v>
      </c>
      <c r="BD90" s="1"/>
    </row>
    <row r="91" spans="54:56" ht="15">
      <c r="BB91" s="1"/>
      <c r="BC91" t="s">
        <v>798</v>
      </c>
      <c r="BD91" s="1"/>
    </row>
    <row r="92" spans="54:56" ht="15">
      <c r="BB92" s="1"/>
      <c r="BC92" t="s">
        <v>799</v>
      </c>
      <c r="BD92" s="1"/>
    </row>
    <row r="93" spans="54:56" ht="15">
      <c r="BB93" s="1"/>
      <c r="BC93" t="s">
        <v>800</v>
      </c>
      <c r="BD93" s="1"/>
    </row>
    <row r="94" spans="54:56" ht="15">
      <c r="BB94" s="1"/>
      <c r="BC94" t="s">
        <v>801</v>
      </c>
      <c r="BD94" s="1"/>
    </row>
    <row r="95" spans="54:56" ht="15">
      <c r="BB95" s="1"/>
      <c r="BC95" t="s">
        <v>802</v>
      </c>
      <c r="BD95" s="1"/>
    </row>
    <row r="96" spans="54:56" ht="15">
      <c r="BB96" s="1"/>
      <c r="BC96" t="s">
        <v>803</v>
      </c>
      <c r="BD96" s="1"/>
    </row>
    <row r="97" spans="54:56" ht="15">
      <c r="BB97" s="1"/>
      <c r="BC97" t="s">
        <v>804</v>
      </c>
      <c r="BD97" s="1"/>
    </row>
    <row r="98" spans="54:56" ht="15">
      <c r="BB98" s="1"/>
      <c r="BC98" t="s">
        <v>805</v>
      </c>
      <c r="BD98" s="1"/>
    </row>
    <row r="99" spans="54:56" ht="15">
      <c r="BB99" s="1"/>
      <c r="BC99" t="s">
        <v>806</v>
      </c>
      <c r="BD99" s="1"/>
    </row>
    <row r="100" spans="54:56" ht="15">
      <c r="BB100" s="1"/>
      <c r="BC100" t="s">
        <v>807</v>
      </c>
      <c r="BD100" s="1"/>
    </row>
    <row r="101" spans="54:56" ht="15">
      <c r="BB101" s="1"/>
      <c r="BC101" t="s">
        <v>808</v>
      </c>
      <c r="BD101" s="1"/>
    </row>
    <row r="102" spans="54:56" ht="15">
      <c r="BB102" s="1"/>
      <c r="BC102" t="s">
        <v>809</v>
      </c>
      <c r="BD102" s="1"/>
    </row>
    <row r="103" spans="54:56" ht="15">
      <c r="BB103" s="1"/>
      <c r="BC103" t="s">
        <v>810</v>
      </c>
      <c r="BD103" s="1"/>
    </row>
    <row r="104" spans="54:56" ht="15">
      <c r="BB104" s="1"/>
      <c r="BC104" t="s">
        <v>811</v>
      </c>
      <c r="BD104" s="1"/>
    </row>
    <row r="105" spans="54:56" ht="15">
      <c r="BB105" s="1"/>
      <c r="BC105" t="s">
        <v>812</v>
      </c>
      <c r="BD105" s="1"/>
    </row>
    <row r="106" spans="54:56" ht="15">
      <c r="BB106" s="1"/>
      <c r="BC106" t="s">
        <v>813</v>
      </c>
      <c r="BD106" s="1"/>
    </row>
    <row r="107" spans="54:56" ht="15">
      <c r="BB107" s="1"/>
      <c r="BC107" t="s">
        <v>814</v>
      </c>
      <c r="BD107" s="1"/>
    </row>
    <row r="108" spans="54:56" ht="15">
      <c r="BB108" s="1"/>
      <c r="BC108" t="s">
        <v>815</v>
      </c>
      <c r="BD108" s="1"/>
    </row>
    <row r="109" spans="54:56" ht="15">
      <c r="BB109" s="1"/>
      <c r="BC109" t="s">
        <v>816</v>
      </c>
      <c r="BD109" s="1"/>
    </row>
    <row r="110" spans="54:56" ht="15">
      <c r="BB110" s="1"/>
      <c r="BC110" t="s">
        <v>817</v>
      </c>
      <c r="BD110" s="1"/>
    </row>
    <row r="111" spans="54:56" ht="15">
      <c r="BB111" s="1"/>
      <c r="BC111" t="s">
        <v>818</v>
      </c>
      <c r="BD111" s="1"/>
    </row>
    <row r="112" spans="54:56" ht="15">
      <c r="BB112" s="1"/>
      <c r="BC112" t="s">
        <v>819</v>
      </c>
      <c r="BD112" s="1"/>
    </row>
    <row r="113" spans="54:56" ht="15">
      <c r="BB113" s="1"/>
      <c r="BC113" t="s">
        <v>820</v>
      </c>
      <c r="BD113" s="1"/>
    </row>
    <row r="114" spans="54:56" ht="15">
      <c r="BB114" s="1"/>
      <c r="BC114" t="s">
        <v>821</v>
      </c>
      <c r="BD114" s="1"/>
    </row>
    <row r="115" spans="54:56" ht="15">
      <c r="BB115" s="1"/>
      <c r="BC115" t="s">
        <v>822</v>
      </c>
      <c r="BD115" s="1"/>
    </row>
    <row r="116" spans="54:56" ht="15">
      <c r="BB116" s="1"/>
      <c r="BC116" t="s">
        <v>823</v>
      </c>
      <c r="BD116" s="1"/>
    </row>
    <row r="117" spans="54:56" ht="15">
      <c r="BB117" s="1"/>
      <c r="BC117" t="s">
        <v>824</v>
      </c>
      <c r="BD117" s="1"/>
    </row>
    <row r="118" spans="54:56" ht="15">
      <c r="BB118" s="1"/>
      <c r="BC118" t="s">
        <v>825</v>
      </c>
      <c r="BD118" s="1"/>
    </row>
    <row r="119" spans="54:56" ht="15">
      <c r="BB119" s="1"/>
      <c r="BC119" t="s">
        <v>826</v>
      </c>
      <c r="BD119" s="1"/>
    </row>
    <row r="120" spans="54:56" ht="15">
      <c r="BB120" s="1"/>
      <c r="BC120" t="s">
        <v>827</v>
      </c>
      <c r="BD120" s="1"/>
    </row>
    <row r="121" spans="54:56" ht="15">
      <c r="BB121" s="1"/>
      <c r="BC121" t="s">
        <v>828</v>
      </c>
      <c r="BD121" s="1"/>
    </row>
    <row r="122" spans="54:56" ht="15">
      <c r="BB122" s="1"/>
      <c r="BC122" t="s">
        <v>829</v>
      </c>
      <c r="BD122" s="1"/>
    </row>
    <row r="123" spans="54:56" ht="15">
      <c r="BB123" s="1"/>
      <c r="BC123" t="s">
        <v>830</v>
      </c>
      <c r="BD123" s="1"/>
    </row>
    <row r="124" spans="54:56" ht="15">
      <c r="BB124" s="1"/>
      <c r="BC124" t="s">
        <v>831</v>
      </c>
      <c r="BD124" s="1"/>
    </row>
    <row r="125" spans="54:56" ht="15">
      <c r="BB125" s="1"/>
      <c r="BC125" t="s">
        <v>832</v>
      </c>
      <c r="BD125" s="1"/>
    </row>
    <row r="126" spans="54:56" ht="15">
      <c r="BB126" s="1"/>
      <c r="BC126" t="s">
        <v>833</v>
      </c>
      <c r="BD126" s="1"/>
    </row>
    <row r="127" spans="54:56" ht="15">
      <c r="BB127" s="1"/>
      <c r="BC127" t="s">
        <v>834</v>
      </c>
      <c r="BD127" s="1"/>
    </row>
    <row r="128" spans="54:56" ht="15">
      <c r="BB128" s="1"/>
      <c r="BC128" t="s">
        <v>835</v>
      </c>
      <c r="BD128" s="1"/>
    </row>
    <row r="129" spans="54:56" ht="15">
      <c r="BB129" s="1"/>
      <c r="BC129" t="s">
        <v>836</v>
      </c>
      <c r="BD129" s="1"/>
    </row>
    <row r="130" spans="54:56" ht="15">
      <c r="BB130" s="1"/>
      <c r="BC130" t="s">
        <v>837</v>
      </c>
      <c r="BD130" s="1"/>
    </row>
    <row r="131" spans="54:56" ht="15">
      <c r="BB131" s="1"/>
      <c r="BC131" t="s">
        <v>838</v>
      </c>
      <c r="BD131" s="1"/>
    </row>
    <row r="132" spans="54:56" ht="15">
      <c r="BB132" s="1"/>
      <c r="BC132" t="s">
        <v>839</v>
      </c>
      <c r="BD132" s="1"/>
    </row>
    <row r="133" spans="54:56" ht="15">
      <c r="BB133" s="1"/>
      <c r="BC133" t="s">
        <v>840</v>
      </c>
      <c r="BD133" s="1"/>
    </row>
    <row r="134" spans="54:56" ht="15">
      <c r="BB134" s="1"/>
      <c r="BC134" t="s">
        <v>841</v>
      </c>
      <c r="BD134" s="1"/>
    </row>
    <row r="135" spans="54:56" ht="15">
      <c r="BB135" s="1"/>
      <c r="BC135" t="s">
        <v>842</v>
      </c>
      <c r="BD135" s="1"/>
    </row>
    <row r="136" spans="54:56" ht="15">
      <c r="BB136" s="1"/>
      <c r="BC136" t="s">
        <v>843</v>
      </c>
      <c r="BD136" s="1"/>
    </row>
    <row r="137" spans="54:56" ht="15">
      <c r="BB137" s="1"/>
      <c r="BC137" t="s">
        <v>844</v>
      </c>
      <c r="BD137" s="1"/>
    </row>
    <row r="138" spans="54:56" ht="15">
      <c r="BB138" s="1"/>
      <c r="BC138" t="s">
        <v>845</v>
      </c>
      <c r="BD138" s="1"/>
    </row>
    <row r="139" spans="54:56" ht="15">
      <c r="BB139" s="1"/>
      <c r="BC139" t="s">
        <v>846</v>
      </c>
      <c r="BD139" s="1"/>
    </row>
    <row r="140" spans="54:56" ht="15">
      <c r="BB140" s="1"/>
      <c r="BC140" t="s">
        <v>847</v>
      </c>
      <c r="BD140" s="1"/>
    </row>
    <row r="141" spans="54:56" ht="15">
      <c r="BB141" s="1"/>
      <c r="BC141" t="s">
        <v>848</v>
      </c>
      <c r="BD141" s="1"/>
    </row>
    <row r="142" spans="54:56" ht="15">
      <c r="BB142" s="1"/>
      <c r="BC142" t="s">
        <v>849</v>
      </c>
      <c r="BD142" s="1"/>
    </row>
    <row r="143" spans="54:56" ht="15">
      <c r="BB143" s="1"/>
      <c r="BC143" t="s">
        <v>850</v>
      </c>
      <c r="BD143" s="1"/>
    </row>
    <row r="144" spans="54:56" ht="15">
      <c r="BB144" s="1"/>
      <c r="BC144" t="s">
        <v>851</v>
      </c>
      <c r="BD144" s="1"/>
    </row>
    <row r="145" spans="54:56" ht="15">
      <c r="BB145" s="1"/>
      <c r="BC145" t="s">
        <v>852</v>
      </c>
      <c r="BD145" s="1"/>
    </row>
    <row r="146" spans="54:56" ht="15">
      <c r="BB146" s="1"/>
      <c r="BC146" t="s">
        <v>853</v>
      </c>
      <c r="BD146" s="1"/>
    </row>
    <row r="147" spans="54:56" ht="15">
      <c r="BB147" s="1"/>
      <c r="BC147" t="s">
        <v>854</v>
      </c>
      <c r="BD147" s="1"/>
    </row>
    <row r="148" spans="54:56" ht="15">
      <c r="BB148" s="1"/>
      <c r="BC148" t="s">
        <v>855</v>
      </c>
      <c r="BD148" s="1"/>
    </row>
    <row r="149" spans="54:56" ht="15">
      <c r="BB149" s="1"/>
      <c r="BC149" t="s">
        <v>856</v>
      </c>
      <c r="BD149" s="1"/>
    </row>
    <row r="150" spans="54:56" ht="15">
      <c r="BB150" s="1"/>
      <c r="BC150" t="s">
        <v>857</v>
      </c>
      <c r="BD150" s="1"/>
    </row>
    <row r="151" spans="54:56" ht="15">
      <c r="BB151" s="1"/>
      <c r="BC151" t="s">
        <v>858</v>
      </c>
      <c r="BD151" s="1"/>
    </row>
    <row r="152" spans="54:56" ht="15">
      <c r="BB152" s="1"/>
      <c r="BC152" t="s">
        <v>859</v>
      </c>
      <c r="BD152" s="1"/>
    </row>
    <row r="153" spans="54:56" ht="15">
      <c r="BB153" s="1"/>
      <c r="BC153" t="s">
        <v>860</v>
      </c>
      <c r="BD153" s="1"/>
    </row>
    <row r="154" spans="54:56" ht="15">
      <c r="BB154" s="1"/>
      <c r="BC154" t="s">
        <v>861</v>
      </c>
      <c r="BD154" s="1"/>
    </row>
    <row r="155" spans="54:56" ht="15">
      <c r="BB155" s="1"/>
      <c r="BC155" t="s">
        <v>862</v>
      </c>
      <c r="BD155" s="1"/>
    </row>
    <row r="156" spans="54:56" ht="15">
      <c r="BB156" s="1"/>
      <c r="BC156" t="s">
        <v>863</v>
      </c>
      <c r="BD156" s="1"/>
    </row>
    <row r="157" spans="54:56" ht="15">
      <c r="BB157" s="1"/>
      <c r="BC157" t="s">
        <v>864</v>
      </c>
      <c r="BD157" s="1"/>
    </row>
    <row r="158" spans="54:56" ht="15">
      <c r="BB158" s="1"/>
      <c r="BC158" t="s">
        <v>865</v>
      </c>
      <c r="BD158" s="1"/>
    </row>
    <row r="159" spans="54:56" ht="15">
      <c r="BB159" s="1"/>
      <c r="BC159" t="s">
        <v>866</v>
      </c>
      <c r="BD159" s="1"/>
    </row>
    <row r="160" spans="54:56" ht="15">
      <c r="BB160" s="1"/>
      <c r="BC160" t="s">
        <v>867</v>
      </c>
      <c r="BD160" s="1"/>
    </row>
    <row r="161" spans="54:56" ht="15">
      <c r="BB161" s="1"/>
      <c r="BC161" t="s">
        <v>868</v>
      </c>
      <c r="BD161" s="1"/>
    </row>
    <row r="162" spans="54:56" ht="15">
      <c r="BB162" s="1"/>
      <c r="BC162" t="s">
        <v>869</v>
      </c>
      <c r="BD162" s="1"/>
    </row>
    <row r="163" spans="54:56" ht="15">
      <c r="BB163" s="1"/>
      <c r="BC163" t="s">
        <v>870</v>
      </c>
      <c r="BD163" s="1"/>
    </row>
    <row r="164" spans="54:56" ht="15">
      <c r="BB164" s="1"/>
      <c r="BC164" t="s">
        <v>871</v>
      </c>
      <c r="BD164" s="1"/>
    </row>
    <row r="165" spans="54:56" ht="15">
      <c r="BB165" s="1"/>
      <c r="BC165" t="s">
        <v>872</v>
      </c>
      <c r="BD165" s="1"/>
    </row>
    <row r="166" spans="54:56" ht="15">
      <c r="BB166" s="1"/>
      <c r="BC166" t="s">
        <v>873</v>
      </c>
      <c r="BD166" s="1"/>
    </row>
    <row r="167" spans="54:56" ht="15">
      <c r="BB167" s="1"/>
      <c r="BC167" t="s">
        <v>874</v>
      </c>
      <c r="BD167" s="1"/>
    </row>
    <row r="168" spans="54:56" ht="15">
      <c r="BB168" s="1"/>
      <c r="BC168" t="s">
        <v>875</v>
      </c>
      <c r="BD168" s="1"/>
    </row>
    <row r="169" spans="54:56" ht="15">
      <c r="BB169" s="1"/>
      <c r="BC169" t="s">
        <v>876</v>
      </c>
      <c r="BD169" s="1"/>
    </row>
    <row r="170" spans="54:56" ht="15">
      <c r="BB170" s="1"/>
      <c r="BC170" t="s">
        <v>877</v>
      </c>
      <c r="BD170" s="1"/>
    </row>
    <row r="171" spans="54:56" ht="15">
      <c r="BB171" s="1"/>
      <c r="BC171" t="s">
        <v>878</v>
      </c>
      <c r="BD171" s="1"/>
    </row>
    <row r="172" spans="54:56" ht="15">
      <c r="BB172" s="1"/>
      <c r="BC172" t="s">
        <v>879</v>
      </c>
      <c r="BD172" s="1"/>
    </row>
    <row r="173" spans="54:56" ht="15">
      <c r="BB173" s="1"/>
      <c r="BC173" t="s">
        <v>880</v>
      </c>
      <c r="BD173" s="1"/>
    </row>
    <row r="174" spans="54:56" ht="15">
      <c r="BB174" s="1"/>
      <c r="BC174" t="s">
        <v>881</v>
      </c>
      <c r="BD174" s="1"/>
    </row>
    <row r="175" spans="54:56" ht="15">
      <c r="BB175" s="1"/>
      <c r="BC175" t="s">
        <v>882</v>
      </c>
      <c r="BD175" s="1"/>
    </row>
    <row r="176" spans="54:56" ht="15">
      <c r="BB176" s="1"/>
      <c r="BC176" t="s">
        <v>883</v>
      </c>
      <c r="BD176" s="1"/>
    </row>
    <row r="177" spans="54:56" ht="15">
      <c r="BB177" s="1"/>
      <c r="BC177" t="s">
        <v>884</v>
      </c>
      <c r="BD177" s="1"/>
    </row>
    <row r="178" spans="54:56" ht="15">
      <c r="BB178" s="1"/>
      <c r="BC178" t="s">
        <v>885</v>
      </c>
      <c r="BD178" s="1"/>
    </row>
    <row r="179" spans="54:56" ht="15">
      <c r="BB179" s="1"/>
      <c r="BC179" t="s">
        <v>886</v>
      </c>
      <c r="BD179" s="1"/>
    </row>
    <row r="180" spans="54:56" ht="15">
      <c r="BB180" s="1"/>
      <c r="BC180" t="s">
        <v>887</v>
      </c>
      <c r="BD180" s="1"/>
    </row>
    <row r="181" spans="54:56" ht="15">
      <c r="BB181" s="1"/>
      <c r="BC181" t="s">
        <v>888</v>
      </c>
      <c r="BD181" s="1"/>
    </row>
    <row r="182" spans="54:56" ht="15">
      <c r="BB182" s="1"/>
      <c r="BC182" t="s">
        <v>889</v>
      </c>
      <c r="BD182" s="1"/>
    </row>
    <row r="183" spans="54:56" ht="15">
      <c r="BB183" s="1"/>
      <c r="BC183" t="s">
        <v>890</v>
      </c>
      <c r="BD183" s="1"/>
    </row>
    <row r="184" spans="54:56" ht="15">
      <c r="BB184" s="1"/>
      <c r="BC184" t="s">
        <v>891</v>
      </c>
      <c r="BD184" s="1"/>
    </row>
    <row r="185" spans="54:56" ht="15">
      <c r="BB185" s="1"/>
      <c r="BC185" t="s">
        <v>892</v>
      </c>
      <c r="BD185" s="1"/>
    </row>
    <row r="186" spans="54:56" ht="15">
      <c r="BB186" s="1"/>
      <c r="BC186" t="s">
        <v>893</v>
      </c>
      <c r="BD186" s="1"/>
    </row>
    <row r="187" spans="54:56" ht="15">
      <c r="BB187" s="1"/>
      <c r="BC187" t="s">
        <v>894</v>
      </c>
      <c r="BD187" s="1"/>
    </row>
    <row r="188" spans="54:56" ht="15">
      <c r="BB188" s="1"/>
      <c r="BC188" t="s">
        <v>895</v>
      </c>
      <c r="BD188" s="1"/>
    </row>
    <row r="189" spans="54:56" ht="15">
      <c r="BB189" s="1"/>
      <c r="BC189" t="s">
        <v>896</v>
      </c>
      <c r="BD189" s="1"/>
    </row>
    <row r="190" spans="54:56" ht="15">
      <c r="BB190" s="1"/>
      <c r="BC190" t="s">
        <v>897</v>
      </c>
      <c r="BD190" s="1"/>
    </row>
    <row r="191" spans="54:56" ht="15">
      <c r="BB191" s="1"/>
      <c r="BC191" t="s">
        <v>898</v>
      </c>
      <c r="BD191" s="1"/>
    </row>
    <row r="192" spans="54:56" ht="15">
      <c r="BB192" s="1"/>
      <c r="BC192" t="s">
        <v>899</v>
      </c>
      <c r="BD192" s="1"/>
    </row>
    <row r="193" spans="54:56" ht="15">
      <c r="BB193" s="1"/>
      <c r="BC193" t="s">
        <v>900</v>
      </c>
      <c r="BD193" s="1"/>
    </row>
    <row r="194" spans="54:56" ht="15">
      <c r="BB194" s="1"/>
      <c r="BC194" t="s">
        <v>901</v>
      </c>
      <c r="BD194" s="1"/>
    </row>
    <row r="195" spans="54:56" ht="15">
      <c r="BB195" s="1"/>
      <c r="BC195" t="s">
        <v>902</v>
      </c>
      <c r="BD195" s="1"/>
    </row>
    <row r="196" spans="54:56" ht="15">
      <c r="BB196" s="1"/>
      <c r="BC196" t="s">
        <v>903</v>
      </c>
      <c r="BD196" s="1"/>
    </row>
    <row r="197" spans="54:56" ht="15">
      <c r="BB197" s="1"/>
      <c r="BC197" t="s">
        <v>904</v>
      </c>
      <c r="BD197" s="1"/>
    </row>
    <row r="198" spans="54:56" ht="15">
      <c r="BB198" s="1"/>
      <c r="BC198" t="s">
        <v>905</v>
      </c>
      <c r="BD198" s="1"/>
    </row>
    <row r="199" spans="54:56" ht="15">
      <c r="BB199" s="1"/>
      <c r="BC199" t="s">
        <v>906</v>
      </c>
      <c r="BD199" s="1"/>
    </row>
    <row r="200" spans="54:56" ht="15">
      <c r="BB200" s="1"/>
      <c r="BC200" t="s">
        <v>907</v>
      </c>
      <c r="BD200" s="1"/>
    </row>
    <row r="201" spans="54:56" ht="15">
      <c r="BB201" s="1"/>
      <c r="BC201" t="s">
        <v>908</v>
      </c>
      <c r="BD201" s="1"/>
    </row>
    <row r="202" spans="54:56" ht="15">
      <c r="BB202" s="1"/>
      <c r="BC202" t="s">
        <v>909</v>
      </c>
      <c r="BD202" s="1"/>
    </row>
    <row r="203" spans="54:56" ht="15">
      <c r="BB203" s="1"/>
      <c r="BC203" t="s">
        <v>910</v>
      </c>
      <c r="BD203" s="1"/>
    </row>
    <row r="204" spans="54:56" ht="15">
      <c r="BB204" s="1"/>
      <c r="BC204" t="s">
        <v>911</v>
      </c>
      <c r="BD204" s="1"/>
    </row>
    <row r="205" spans="54:56" ht="15">
      <c r="BB205" s="1"/>
      <c r="BC205" t="s">
        <v>912</v>
      </c>
      <c r="BD205" s="1"/>
    </row>
    <row r="206" spans="54:56" ht="15">
      <c r="BB206" s="1"/>
      <c r="BC206" t="s">
        <v>913</v>
      </c>
      <c r="BD206" s="1"/>
    </row>
    <row r="207" spans="54:56" ht="15">
      <c r="BB207" s="1"/>
      <c r="BC207" t="s">
        <v>914</v>
      </c>
      <c r="BD207" s="1"/>
    </row>
    <row r="208" spans="54:56" ht="15">
      <c r="BB208" s="1"/>
      <c r="BC208" t="s">
        <v>915</v>
      </c>
      <c r="BD208" s="1"/>
    </row>
    <row r="209" spans="54:56" ht="15">
      <c r="BB209" s="1"/>
      <c r="BC209" t="s">
        <v>919</v>
      </c>
      <c r="BD209" s="1"/>
    </row>
    <row r="210" spans="54:56" ht="15">
      <c r="BB210" s="1"/>
      <c r="BC210" t="s">
        <v>920</v>
      </c>
      <c r="BD210" s="1"/>
    </row>
    <row r="211" spans="54:56" ht="15">
      <c r="BB211" s="1"/>
      <c r="BC211" t="s">
        <v>921</v>
      </c>
      <c r="BD211" s="1"/>
    </row>
    <row r="212" spans="54:56" ht="15">
      <c r="BB212" s="1"/>
      <c r="BC212" t="s">
        <v>922</v>
      </c>
      <c r="BD212" s="1"/>
    </row>
    <row r="213" spans="54:56" ht="15">
      <c r="BB213" s="1"/>
      <c r="BC213" t="s">
        <v>923</v>
      </c>
      <c r="BD213" s="1"/>
    </row>
    <row r="214" spans="54:56" ht="15">
      <c r="BB214" s="1"/>
      <c r="BC214" t="s">
        <v>924</v>
      </c>
      <c r="BD214" s="1"/>
    </row>
    <row r="215" spans="54:56" ht="15">
      <c r="BB215" s="1"/>
      <c r="BC215" t="s">
        <v>925</v>
      </c>
      <c r="BD215" s="1"/>
    </row>
    <row r="216" spans="54:56" ht="15">
      <c r="BB216" s="1"/>
      <c r="BC216" t="s">
        <v>926</v>
      </c>
      <c r="BD216" s="1"/>
    </row>
    <row r="217" spans="54:56" ht="15">
      <c r="BB217" s="1"/>
      <c r="BC217" t="s">
        <v>927</v>
      </c>
      <c r="BD217" s="1"/>
    </row>
    <row r="218" spans="54:56" ht="15">
      <c r="BB218" s="1"/>
      <c r="BC218" t="s">
        <v>928</v>
      </c>
      <c r="BD218" s="1"/>
    </row>
    <row r="219" spans="54:56" ht="15">
      <c r="BB219" s="1"/>
      <c r="BC219" t="s">
        <v>929</v>
      </c>
      <c r="BD219" s="1"/>
    </row>
    <row r="220" spans="54:56" ht="15">
      <c r="BB220" s="1"/>
      <c r="BC220" t="s">
        <v>930</v>
      </c>
      <c r="BD220" s="1"/>
    </row>
    <row r="221" spans="54:56" ht="15">
      <c r="BB221" s="1"/>
      <c r="BC221" t="s">
        <v>931</v>
      </c>
      <c r="BD221" s="1"/>
    </row>
    <row r="222" spans="54:56" ht="15">
      <c r="BB222" s="1"/>
      <c r="BC222" t="s">
        <v>932</v>
      </c>
      <c r="BD222" s="1"/>
    </row>
    <row r="223" spans="54:56" ht="15">
      <c r="BB223" s="1"/>
      <c r="BC223" t="s">
        <v>933</v>
      </c>
      <c r="BD223" s="1"/>
    </row>
    <row r="224" spans="54:56" ht="15">
      <c r="BB224" s="1"/>
      <c r="BC224" t="s">
        <v>934</v>
      </c>
      <c r="BD224" s="1"/>
    </row>
    <row r="225" spans="54:56" ht="15">
      <c r="BB225" s="1"/>
      <c r="BC225" t="s">
        <v>935</v>
      </c>
      <c r="BD225" s="1"/>
    </row>
    <row r="226" spans="54:56" ht="15">
      <c r="BB226" s="1"/>
      <c r="BC226" t="s">
        <v>936</v>
      </c>
      <c r="BD226" s="1"/>
    </row>
    <row r="227" spans="54:56" ht="15">
      <c r="BB227" s="1"/>
      <c r="BC227" t="s">
        <v>937</v>
      </c>
      <c r="BD227" s="1"/>
    </row>
    <row r="228" spans="54:56" ht="15">
      <c r="BB228" s="1"/>
      <c r="BC228" t="s">
        <v>938</v>
      </c>
      <c r="BD228" s="1"/>
    </row>
    <row r="229" spans="54:56" ht="15">
      <c r="BB229" s="1"/>
      <c r="BC229" t="s">
        <v>939</v>
      </c>
      <c r="BD229" s="1"/>
    </row>
    <row r="230" spans="54:56" ht="15">
      <c r="BB230" s="1"/>
      <c r="BC230" t="s">
        <v>940</v>
      </c>
      <c r="BD230" s="1"/>
    </row>
    <row r="231" spans="54:56" ht="15">
      <c r="BB231" s="1"/>
      <c r="BC231" t="s">
        <v>941</v>
      </c>
      <c r="BD231" s="1"/>
    </row>
    <row r="232" spans="54:56" ht="15">
      <c r="BB232" s="1"/>
      <c r="BC232" t="s">
        <v>942</v>
      </c>
      <c r="BD232" s="1"/>
    </row>
    <row r="233" spans="54:56" ht="15">
      <c r="BB233" s="1"/>
      <c r="BC233" t="s">
        <v>943</v>
      </c>
      <c r="BD233" s="1"/>
    </row>
    <row r="234" spans="54:56" ht="15">
      <c r="BB234" s="1"/>
      <c r="BC234" t="s">
        <v>944</v>
      </c>
      <c r="BD234" s="1"/>
    </row>
    <row r="235" spans="54:56" ht="15">
      <c r="BB235" s="1"/>
      <c r="BC235" t="s">
        <v>945</v>
      </c>
      <c r="BD235" s="1"/>
    </row>
    <row r="236" spans="54:56" ht="15">
      <c r="BB236" s="1"/>
      <c r="BC236" t="s">
        <v>946</v>
      </c>
      <c r="BD236" s="1"/>
    </row>
    <row r="237" spans="54:56" ht="15">
      <c r="BB237" s="1"/>
      <c r="BC237" t="s">
        <v>947</v>
      </c>
      <c r="BD237" s="1"/>
    </row>
    <row r="238" spans="54:56" ht="15">
      <c r="BB238" s="1"/>
      <c r="BC238" t="s">
        <v>948</v>
      </c>
      <c r="BD238" s="1"/>
    </row>
    <row r="239" spans="54:56" ht="15">
      <c r="BB239" s="1"/>
      <c r="BC239" t="s">
        <v>949</v>
      </c>
      <c r="BD239" s="1"/>
    </row>
    <row r="240" spans="54:56" ht="15">
      <c r="BB240" s="1"/>
      <c r="BC240" t="s">
        <v>950</v>
      </c>
      <c r="BD240" s="1"/>
    </row>
    <row r="241" spans="54:56" ht="15">
      <c r="BB241" s="1"/>
      <c r="BC241" t="s">
        <v>951</v>
      </c>
      <c r="BD241" s="1"/>
    </row>
    <row r="242" spans="54:56" ht="15">
      <c r="BB242" s="1"/>
      <c r="BC242" t="s">
        <v>952</v>
      </c>
      <c r="BD242" s="1"/>
    </row>
    <row r="243" spans="54:56" ht="15">
      <c r="BB243" s="1"/>
      <c r="BC243" t="s">
        <v>953</v>
      </c>
      <c r="BD243" s="1"/>
    </row>
    <row r="244" spans="54:56" ht="15">
      <c r="BB244" s="1"/>
      <c r="BC244" t="s">
        <v>954</v>
      </c>
      <c r="BD244" s="1"/>
    </row>
    <row r="245" spans="54:56" ht="15">
      <c r="BB245" s="1"/>
      <c r="BC245" t="s">
        <v>955</v>
      </c>
      <c r="BD245" s="1"/>
    </row>
    <row r="246" spans="54:56" ht="15">
      <c r="BB246" s="1"/>
      <c r="BC246" t="s">
        <v>956</v>
      </c>
      <c r="BD246" s="1"/>
    </row>
    <row r="247" spans="54:56" ht="15">
      <c r="BB247" s="1"/>
      <c r="BC247" t="s">
        <v>957</v>
      </c>
      <c r="BD247" s="1"/>
    </row>
    <row r="248" spans="54:56" ht="15">
      <c r="BB248" s="1"/>
      <c r="BC248" t="s">
        <v>958</v>
      </c>
      <c r="BD248" s="1"/>
    </row>
    <row r="249" spans="54:56" ht="15">
      <c r="BB249" s="1"/>
      <c r="BC249" t="s">
        <v>959</v>
      </c>
      <c r="BD249" s="1"/>
    </row>
    <row r="250" spans="54:56" ht="15">
      <c r="BB250" s="1"/>
      <c r="BC250" t="s">
        <v>960</v>
      </c>
      <c r="BD250" s="1"/>
    </row>
    <row r="251" spans="54:56" ht="15">
      <c r="BB251" s="1"/>
      <c r="BC251" t="s">
        <v>961</v>
      </c>
      <c r="BD251" s="1"/>
    </row>
    <row r="252" spans="54:56" ht="15">
      <c r="BB252" s="1"/>
      <c r="BC252" t="s">
        <v>962</v>
      </c>
      <c r="BD252" s="1"/>
    </row>
    <row r="253" spans="54:56" ht="15">
      <c r="BB253" s="1"/>
      <c r="BC253" t="s">
        <v>963</v>
      </c>
      <c r="BD253" s="1"/>
    </row>
    <row r="254" spans="54:56" ht="15">
      <c r="BB254" s="1"/>
      <c r="BC254" t="s">
        <v>964</v>
      </c>
      <c r="BD254" s="1"/>
    </row>
    <row r="255" spans="54:56" ht="15">
      <c r="BB255" s="1"/>
      <c r="BC255" t="s">
        <v>965</v>
      </c>
      <c r="BD255" s="1"/>
    </row>
    <row r="256" spans="54:56" ht="15">
      <c r="BB256" s="1"/>
      <c r="BC256" t="s">
        <v>966</v>
      </c>
      <c r="BD256" s="1"/>
    </row>
    <row r="257" spans="54:56" ht="15">
      <c r="BB257" s="1"/>
      <c r="BC257" t="s">
        <v>967</v>
      </c>
      <c r="BD257" s="1"/>
    </row>
    <row r="258" spans="54:56" ht="15">
      <c r="BB258" s="1"/>
      <c r="BC258" t="s">
        <v>968</v>
      </c>
      <c r="BD258" s="1"/>
    </row>
    <row r="259" spans="54:56" ht="15">
      <c r="BB259" s="1"/>
      <c r="BC259" t="s">
        <v>969</v>
      </c>
      <c r="BD259" s="1"/>
    </row>
    <row r="260" spans="54:56" ht="15">
      <c r="BB260" s="1"/>
      <c r="BC260" t="s">
        <v>970</v>
      </c>
      <c r="BD260" s="1"/>
    </row>
    <row r="261" spans="54:56" ht="15">
      <c r="BB261" s="1"/>
      <c r="BC261" t="s">
        <v>971</v>
      </c>
      <c r="BD261" s="1"/>
    </row>
    <row r="262" spans="54:56" ht="15">
      <c r="BB262" s="1"/>
      <c r="BC262" t="s">
        <v>972</v>
      </c>
      <c r="BD262" s="1"/>
    </row>
    <row r="263" spans="54:56" ht="15">
      <c r="BB263" s="1"/>
      <c r="BC263" t="s">
        <v>973</v>
      </c>
      <c r="BD263" s="1"/>
    </row>
    <row r="264" spans="54:56" ht="15">
      <c r="BB264" s="1"/>
      <c r="BC264" t="s">
        <v>974</v>
      </c>
      <c r="BD264" s="1"/>
    </row>
    <row r="265" spans="54:56" ht="15">
      <c r="BB265" s="1"/>
      <c r="BC265" t="s">
        <v>975</v>
      </c>
      <c r="BD265" s="1"/>
    </row>
    <row r="266" spans="54:56" ht="15">
      <c r="BB266" s="1"/>
      <c r="BC266" t="s">
        <v>976</v>
      </c>
      <c r="BD266" s="1"/>
    </row>
    <row r="267" spans="54:56" ht="15">
      <c r="BB267" s="1"/>
      <c r="BC267" t="s">
        <v>977</v>
      </c>
      <c r="BD267" s="1"/>
    </row>
    <row r="268" spans="54:56" ht="15">
      <c r="BB268" s="1"/>
      <c r="BC268" t="s">
        <v>978</v>
      </c>
      <c r="BD268" s="1"/>
    </row>
    <row r="269" spans="54:56" ht="15">
      <c r="BB269" s="1"/>
      <c r="BC269" t="s">
        <v>979</v>
      </c>
      <c r="BD269" s="1"/>
    </row>
    <row r="270" spans="54:56" ht="15">
      <c r="BB270" s="1"/>
      <c r="BC270" t="s">
        <v>980</v>
      </c>
      <c r="BD270" s="1"/>
    </row>
    <row r="271" spans="54:56" ht="15">
      <c r="BB271" s="1"/>
      <c r="BC271" t="s">
        <v>981</v>
      </c>
      <c r="BD271" s="1"/>
    </row>
    <row r="272" spans="54:56" ht="15">
      <c r="BB272" s="1"/>
      <c r="BC272" t="s">
        <v>982</v>
      </c>
      <c r="BD272" s="1"/>
    </row>
    <row r="273" spans="54:56" ht="15">
      <c r="BB273" s="1"/>
      <c r="BC273" t="s">
        <v>983</v>
      </c>
      <c r="BD273" s="1"/>
    </row>
    <row r="274" spans="54:56" ht="15">
      <c r="BB274" s="1"/>
      <c r="BC274" t="s">
        <v>984</v>
      </c>
      <c r="BD274" s="1"/>
    </row>
    <row r="275" spans="54:56" ht="15">
      <c r="BB275" s="1"/>
      <c r="BC275" t="s">
        <v>985</v>
      </c>
      <c r="BD275" s="1"/>
    </row>
    <row r="276" spans="54:56" ht="15">
      <c r="BB276" s="1"/>
      <c r="BC276" t="s">
        <v>986</v>
      </c>
      <c r="BD276" s="1"/>
    </row>
    <row r="277" spans="54:56" ht="15">
      <c r="BB277" s="1"/>
      <c r="BC277" t="s">
        <v>986</v>
      </c>
      <c r="BD277" s="1"/>
    </row>
    <row r="278" spans="54:56" ht="15">
      <c r="BB278" s="1"/>
      <c r="BC278" t="s">
        <v>987</v>
      </c>
      <c r="BD278" s="1"/>
    </row>
    <row r="279" spans="54:56" ht="15">
      <c r="BB279" s="1"/>
      <c r="BC279" t="s">
        <v>988</v>
      </c>
      <c r="BD279" s="1"/>
    </row>
    <row r="280" spans="54:56" ht="15">
      <c r="BB280" s="1"/>
      <c r="BC280" t="s">
        <v>989</v>
      </c>
      <c r="BD280" s="1"/>
    </row>
    <row r="281" spans="54:56" ht="15">
      <c r="BB281" s="1"/>
      <c r="BC281" t="s">
        <v>990</v>
      </c>
      <c r="BD281" s="1"/>
    </row>
    <row r="282" spans="54:56" ht="15">
      <c r="BB282" s="1"/>
      <c r="BC282" t="s">
        <v>991</v>
      </c>
      <c r="BD282" s="1"/>
    </row>
    <row r="283" spans="54:56" ht="15">
      <c r="BB283" s="1"/>
      <c r="BC283" t="s">
        <v>992</v>
      </c>
      <c r="BD283" s="1"/>
    </row>
    <row r="284" spans="54:56" ht="15">
      <c r="BB284" s="1"/>
      <c r="BC284" t="s">
        <v>993</v>
      </c>
      <c r="BD284" s="1"/>
    </row>
    <row r="285" spans="54:56" ht="15">
      <c r="BB285" s="1"/>
      <c r="BC285" t="s">
        <v>994</v>
      </c>
      <c r="BD285" s="1"/>
    </row>
    <row r="286" spans="54:56" ht="15">
      <c r="BB286" s="1"/>
      <c r="BC286" t="s">
        <v>995</v>
      </c>
      <c r="BD286" s="1"/>
    </row>
    <row r="287" spans="54:56" ht="15">
      <c r="BB287" s="1"/>
      <c r="BC287" t="s">
        <v>996</v>
      </c>
      <c r="BD287" s="1"/>
    </row>
    <row r="288" spans="54:56" ht="15">
      <c r="BB288" s="1"/>
      <c r="BC288" t="s">
        <v>997</v>
      </c>
      <c r="BD288" s="1"/>
    </row>
    <row r="289" spans="54:56" ht="15">
      <c r="BB289" s="1"/>
      <c r="BC289" t="s">
        <v>998</v>
      </c>
      <c r="BD289" s="1"/>
    </row>
    <row r="290" spans="54:56" ht="15">
      <c r="BB290" s="1"/>
      <c r="BC290" t="s">
        <v>999</v>
      </c>
      <c r="BD290" s="1"/>
    </row>
    <row r="291" spans="54:56" ht="15">
      <c r="BB291" s="1"/>
      <c r="BC291" t="s">
        <v>1000</v>
      </c>
      <c r="BD291" s="1"/>
    </row>
    <row r="292" spans="54:56" ht="15">
      <c r="BB292" s="1"/>
      <c r="BC292" t="s">
        <v>1001</v>
      </c>
      <c r="BD292" s="1"/>
    </row>
    <row r="293" spans="54:56" ht="15">
      <c r="BB293" s="1"/>
      <c r="BC293" t="s">
        <v>1002</v>
      </c>
      <c r="BD293" s="1"/>
    </row>
    <row r="294" spans="54:56" ht="15">
      <c r="BB294" s="1"/>
      <c r="BC294" t="s">
        <v>1003</v>
      </c>
      <c r="BD294" s="1"/>
    </row>
    <row r="295" spans="54:56" ht="15">
      <c r="BB295" s="1"/>
      <c r="BC295" t="s">
        <v>1004</v>
      </c>
      <c r="BD295" s="1"/>
    </row>
    <row r="296" spans="54:56" ht="15">
      <c r="BB296" s="1"/>
      <c r="BC296" t="s">
        <v>1005</v>
      </c>
      <c r="BD296" s="1"/>
    </row>
    <row r="297" spans="54:56" ht="15">
      <c r="BB297" s="1"/>
      <c r="BC297" t="s">
        <v>1006</v>
      </c>
      <c r="BD297" s="1"/>
    </row>
    <row r="298" spans="54:56" ht="15">
      <c r="BB298" s="1"/>
      <c r="BC298" t="s">
        <v>1007</v>
      </c>
      <c r="BD298" s="1"/>
    </row>
    <row r="299" spans="54:56" ht="15">
      <c r="BB299" s="1"/>
      <c r="BC299" t="s">
        <v>1008</v>
      </c>
      <c r="BD299" s="1"/>
    </row>
    <row r="300" spans="54:56" ht="15">
      <c r="BB300" s="1"/>
      <c r="BC300" t="s">
        <v>1009</v>
      </c>
      <c r="BD300" s="1"/>
    </row>
    <row r="301" spans="54:56" ht="15">
      <c r="BB301" s="1"/>
      <c r="BC301" t="s">
        <v>1010</v>
      </c>
      <c r="BD301" s="1"/>
    </row>
    <row r="302" spans="54:56" ht="15">
      <c r="BB302" s="1"/>
      <c r="BC302" t="s">
        <v>1011</v>
      </c>
      <c r="BD302" s="1"/>
    </row>
    <row r="303" spans="54:56" ht="15">
      <c r="BB303" s="1"/>
      <c r="BC303" t="s">
        <v>1012</v>
      </c>
      <c r="BD303" s="1"/>
    </row>
    <row r="304" spans="54:56" ht="15">
      <c r="BB304" s="1"/>
      <c r="BC304" t="s">
        <v>1013</v>
      </c>
      <c r="BD304" s="1"/>
    </row>
    <row r="305" spans="54:56" ht="15">
      <c r="BB305" s="1"/>
      <c r="BC305" t="s">
        <v>1014</v>
      </c>
      <c r="BD305" s="1"/>
    </row>
    <row r="306" spans="54:56" ht="15">
      <c r="BB306" s="1"/>
      <c r="BC306" t="s">
        <v>1015</v>
      </c>
      <c r="BD306" s="1"/>
    </row>
    <row r="307" spans="54:56" ht="15">
      <c r="BB307" s="1"/>
      <c r="BC307" t="s">
        <v>1016</v>
      </c>
      <c r="BD307" s="1"/>
    </row>
    <row r="308" spans="54:56" ht="15">
      <c r="BB308" s="1"/>
      <c r="BC308" t="s">
        <v>1017</v>
      </c>
      <c r="BD308" s="1"/>
    </row>
    <row r="309" spans="54:56" ht="15">
      <c r="BB309" s="1"/>
      <c r="BC309" t="s">
        <v>1018</v>
      </c>
      <c r="BD309" s="1"/>
    </row>
    <row r="310" spans="54:56" ht="15">
      <c r="BB310" s="1"/>
      <c r="BC310" t="s">
        <v>1019</v>
      </c>
      <c r="BD310" s="1"/>
    </row>
    <row r="311" spans="54:56" ht="15">
      <c r="BB311" s="1"/>
      <c r="BC311" t="s">
        <v>1020</v>
      </c>
      <c r="BD311" s="1"/>
    </row>
    <row r="312" spans="54:56" ht="15">
      <c r="BB312" s="1"/>
      <c r="BC312" t="s">
        <v>1021</v>
      </c>
      <c r="BD312" s="1"/>
    </row>
    <row r="313" spans="54:56" ht="15">
      <c r="BB313" s="1"/>
      <c r="BC313" t="s">
        <v>1022</v>
      </c>
      <c r="BD313" s="1"/>
    </row>
    <row r="314" spans="54:56" ht="15">
      <c r="BB314" s="1"/>
      <c r="BC314" t="s">
        <v>1023</v>
      </c>
      <c r="BD314" s="1"/>
    </row>
    <row r="315" spans="54:56" ht="15">
      <c r="BB315" s="1"/>
      <c r="BC315" t="s">
        <v>1024</v>
      </c>
      <c r="BD315" s="1"/>
    </row>
    <row r="316" spans="54:56" ht="15">
      <c r="BB316" s="1"/>
      <c r="BC316" t="s">
        <v>1025</v>
      </c>
      <c r="BD316" s="1"/>
    </row>
    <row r="317" spans="54:56" ht="15">
      <c r="BB317" s="1"/>
      <c r="BC317" t="s">
        <v>1026</v>
      </c>
      <c r="BD317" s="1"/>
    </row>
    <row r="318" spans="54:56" ht="15">
      <c r="BB318" s="1"/>
      <c r="BC318" t="s">
        <v>1027</v>
      </c>
      <c r="BD318" s="1"/>
    </row>
    <row r="319" spans="54:56" ht="15">
      <c r="BB319" s="1"/>
      <c r="BC319" t="s">
        <v>1028</v>
      </c>
      <c r="BD319" s="1"/>
    </row>
    <row r="320" spans="54:56" ht="15">
      <c r="BB320" s="1"/>
      <c r="BC320" t="s">
        <v>1029</v>
      </c>
      <c r="BD320" s="1"/>
    </row>
    <row r="321" spans="54:56" ht="15">
      <c r="BB321" s="1"/>
      <c r="BC321" t="s">
        <v>1030</v>
      </c>
      <c r="BD321" s="1"/>
    </row>
    <row r="322" spans="54:56" ht="15">
      <c r="BB322" s="1"/>
      <c r="BC322" t="s">
        <v>1031</v>
      </c>
      <c r="BD322" s="1"/>
    </row>
    <row r="323" spans="54:56" ht="15">
      <c r="BB323" s="1"/>
      <c r="BC323" t="s">
        <v>1032</v>
      </c>
      <c r="BD323" s="1"/>
    </row>
    <row r="324" spans="54:56" ht="15">
      <c r="BB324" s="1"/>
      <c r="BC324" t="s">
        <v>1033</v>
      </c>
      <c r="BD324" s="1"/>
    </row>
    <row r="325" spans="54:56" ht="15">
      <c r="BB325" s="1"/>
      <c r="BC325" t="s">
        <v>1034</v>
      </c>
      <c r="BD325" s="1"/>
    </row>
    <row r="326" spans="54:56" ht="15">
      <c r="BB326" s="1"/>
      <c r="BC326" t="s">
        <v>1035</v>
      </c>
      <c r="BD326" s="1"/>
    </row>
    <row r="327" spans="54:56" ht="15">
      <c r="BB327" s="1"/>
      <c r="BC327" t="s">
        <v>1036</v>
      </c>
      <c r="BD327" s="1"/>
    </row>
    <row r="328" spans="54:56" ht="15">
      <c r="BB328" s="1"/>
      <c r="BC328" t="s">
        <v>1037</v>
      </c>
      <c r="BD328" s="1"/>
    </row>
    <row r="329" spans="54:56" ht="15">
      <c r="BB329" s="1"/>
      <c r="BC329" t="s">
        <v>1038</v>
      </c>
      <c r="BD329" s="1"/>
    </row>
    <row r="330" spans="54:56" ht="15">
      <c r="BB330" s="1"/>
      <c r="BC330" t="s">
        <v>1039</v>
      </c>
      <c r="BD330" s="1"/>
    </row>
    <row r="331" spans="54:56" ht="15">
      <c r="BB331" s="1"/>
      <c r="BC331" t="s">
        <v>1040</v>
      </c>
      <c r="BD331" s="1"/>
    </row>
    <row r="332" spans="54:56" ht="15">
      <c r="BB332" s="1"/>
      <c r="BC332" t="s">
        <v>1041</v>
      </c>
      <c r="BD332" s="1"/>
    </row>
    <row r="333" spans="54:56" ht="15">
      <c r="BB333" s="1"/>
      <c r="BC333" t="s">
        <v>1042</v>
      </c>
      <c r="BD333" s="1"/>
    </row>
    <row r="334" spans="54:56" ht="15">
      <c r="BB334" s="1"/>
      <c r="BC334" t="s">
        <v>1043</v>
      </c>
      <c r="BD334" s="1"/>
    </row>
    <row r="335" spans="54:56" ht="15">
      <c r="BB335" s="1"/>
      <c r="BC335" t="s">
        <v>1044</v>
      </c>
      <c r="BD335" s="1"/>
    </row>
    <row r="336" spans="54:56" ht="15">
      <c r="BB336" s="1"/>
      <c r="BC336" t="s">
        <v>1045</v>
      </c>
      <c r="BD336" s="1"/>
    </row>
    <row r="337" spans="54:56" ht="15">
      <c r="BB337" s="1"/>
      <c r="BC337" t="s">
        <v>1046</v>
      </c>
      <c r="BD337" s="1"/>
    </row>
    <row r="338" spans="54:56" ht="15">
      <c r="BB338" s="1"/>
      <c r="BC338" t="s">
        <v>1047</v>
      </c>
      <c r="BD338" s="1"/>
    </row>
    <row r="339" spans="54:56" ht="15">
      <c r="BB339" s="1"/>
      <c r="BC339" t="s">
        <v>1048</v>
      </c>
      <c r="BD339" s="1"/>
    </row>
    <row r="340" spans="54:56" ht="15">
      <c r="BB340" s="1"/>
      <c r="BC340" t="s">
        <v>1049</v>
      </c>
      <c r="BD340" s="1"/>
    </row>
    <row r="341" spans="54:56" ht="15">
      <c r="BB341" s="1"/>
      <c r="BC341" t="s">
        <v>1050</v>
      </c>
      <c r="BD341" s="1"/>
    </row>
    <row r="342" spans="54:56" ht="15">
      <c r="BB342" s="1"/>
      <c r="BC342" t="s">
        <v>1051</v>
      </c>
      <c r="BD342" s="1"/>
    </row>
    <row r="343" spans="54:56" ht="15">
      <c r="BB343" s="1"/>
      <c r="BC343" t="s">
        <v>1052</v>
      </c>
      <c r="BD343" s="1"/>
    </row>
    <row r="344" spans="54:56" ht="15">
      <c r="BB344" s="1"/>
      <c r="BC344" t="s">
        <v>1053</v>
      </c>
      <c r="BD344" s="1"/>
    </row>
    <row r="345" spans="54:56" ht="15">
      <c r="BB345" s="1"/>
      <c r="BC345" t="s">
        <v>1054</v>
      </c>
      <c r="BD345" s="1"/>
    </row>
    <row r="346" spans="54:56" ht="15">
      <c r="BB346" s="1"/>
      <c r="BC346" t="s">
        <v>1055</v>
      </c>
      <c r="BD346" s="1"/>
    </row>
    <row r="347" spans="54:56" ht="15">
      <c r="BB347" s="1"/>
      <c r="BC347" t="s">
        <v>1056</v>
      </c>
      <c r="BD347" s="1"/>
    </row>
    <row r="348" spans="54:56" ht="15">
      <c r="BB348" s="1"/>
      <c r="BC348" t="s">
        <v>1059</v>
      </c>
      <c r="BD348" s="1"/>
    </row>
    <row r="349" spans="54:56" ht="15">
      <c r="BB349" s="1"/>
      <c r="BC349" t="s">
        <v>1060</v>
      </c>
      <c r="BD349" s="1"/>
    </row>
    <row r="350" spans="54:56" ht="15">
      <c r="BB350" s="1"/>
      <c r="BC350" t="s">
        <v>1061</v>
      </c>
      <c r="BD350" s="1"/>
    </row>
    <row r="351" spans="54:56" ht="15">
      <c r="BB351" s="1"/>
      <c r="BC351" t="s">
        <v>1062</v>
      </c>
      <c r="BD351" s="1"/>
    </row>
    <row r="352" spans="54:56" ht="15">
      <c r="BB352" s="1"/>
      <c r="BC352" t="s">
        <v>1063</v>
      </c>
      <c r="BD352" s="1"/>
    </row>
    <row r="353" spans="54:56" ht="15">
      <c r="BB353" s="1"/>
      <c r="BC353" t="s">
        <v>1064</v>
      </c>
      <c r="BD353" s="1"/>
    </row>
    <row r="354" spans="54:56" ht="15">
      <c r="BB354" s="1"/>
      <c r="BC354" t="s">
        <v>1065</v>
      </c>
      <c r="BD354" s="1"/>
    </row>
    <row r="355" spans="54:56" ht="15">
      <c r="BB355" s="1"/>
      <c r="BC355" t="s">
        <v>1066</v>
      </c>
      <c r="BD355" s="1"/>
    </row>
    <row r="356" spans="54:56" ht="15">
      <c r="BB356" s="1"/>
      <c r="BC356" t="s">
        <v>1067</v>
      </c>
      <c r="BD356" s="1"/>
    </row>
    <row r="357" spans="54:56" ht="15">
      <c r="BB357" s="1"/>
      <c r="BC357" t="s">
        <v>1068</v>
      </c>
      <c r="BD357" s="1"/>
    </row>
    <row r="358" spans="54:56" ht="15">
      <c r="BB358" s="1"/>
      <c r="BC358" t="s">
        <v>1069</v>
      </c>
      <c r="BD358" s="1"/>
    </row>
    <row r="359" spans="54:56" ht="15">
      <c r="BB359" s="1"/>
      <c r="BC359" t="s">
        <v>1070</v>
      </c>
      <c r="BD359" s="1"/>
    </row>
    <row r="360" spans="54:56" ht="15">
      <c r="BB360" s="1"/>
      <c r="BC360" t="s">
        <v>1071</v>
      </c>
      <c r="BD360" s="1"/>
    </row>
    <row r="361" spans="54:56" ht="15">
      <c r="BB361" s="1"/>
      <c r="BC361" t="s">
        <v>1072</v>
      </c>
      <c r="BD361" s="1"/>
    </row>
    <row r="362" spans="54:56" ht="15">
      <c r="BB362" s="1"/>
      <c r="BC362" t="s">
        <v>1073</v>
      </c>
      <c r="BD362" s="1"/>
    </row>
    <row r="363" spans="54:56" ht="15">
      <c r="BB363" s="1"/>
      <c r="BC363" t="s">
        <v>1074</v>
      </c>
      <c r="BD363" s="1"/>
    </row>
    <row r="364" spans="54:56" ht="15">
      <c r="BB364" s="1"/>
      <c r="BC364" t="s">
        <v>1075</v>
      </c>
      <c r="BD364" s="1"/>
    </row>
    <row r="365" spans="54:56" ht="15">
      <c r="BB365" s="1"/>
      <c r="BC365" t="s">
        <v>1076</v>
      </c>
      <c r="BD365" s="1"/>
    </row>
    <row r="366" spans="54:56" ht="15">
      <c r="BB366" s="1"/>
      <c r="BC366" t="s">
        <v>1077</v>
      </c>
      <c r="BD366" s="1"/>
    </row>
    <row r="367" spans="54:56" ht="15">
      <c r="BB367" s="1"/>
      <c r="BC367" t="s">
        <v>1078</v>
      </c>
      <c r="BD367" s="1"/>
    </row>
    <row r="368" spans="54:56" ht="15">
      <c r="BB368" s="1"/>
      <c r="BC368" t="s">
        <v>1079</v>
      </c>
      <c r="BD368" s="1"/>
    </row>
    <row r="369" spans="54:56" ht="15">
      <c r="BB369" s="1"/>
      <c r="BC369" t="s">
        <v>1080</v>
      </c>
      <c r="BD369" s="1"/>
    </row>
    <row r="370" spans="54:56" ht="15">
      <c r="BB370" s="1"/>
      <c r="BC370" t="s">
        <v>1081</v>
      </c>
      <c r="BD370" s="1"/>
    </row>
    <row r="371" spans="54:56" ht="15">
      <c r="BB371" s="1"/>
      <c r="BC371" t="s">
        <v>1082</v>
      </c>
      <c r="BD371" s="1"/>
    </row>
    <row r="372" spans="54:56" ht="15">
      <c r="BB372" s="1"/>
      <c r="BC372" t="s">
        <v>1083</v>
      </c>
      <c r="BD372" s="1"/>
    </row>
    <row r="373" spans="54:56" ht="15">
      <c r="BB373" s="1"/>
      <c r="BC373" t="s">
        <v>1084</v>
      </c>
      <c r="BD373" s="1"/>
    </row>
    <row r="374" spans="54:56" ht="15">
      <c r="BB374" s="1"/>
      <c r="BC374" t="s">
        <v>1085</v>
      </c>
      <c r="BD374" s="1"/>
    </row>
    <row r="375" spans="54:56" ht="15">
      <c r="BB375" s="1"/>
      <c r="BC375" t="s">
        <v>1086</v>
      </c>
      <c r="BD375" s="1"/>
    </row>
    <row r="376" spans="54:56" ht="15">
      <c r="BB376" s="1"/>
      <c r="BC376" t="s">
        <v>1087</v>
      </c>
      <c r="BD376" s="1"/>
    </row>
    <row r="377" spans="54:56" ht="15">
      <c r="BB377" s="1"/>
      <c r="BC377" t="s">
        <v>1088</v>
      </c>
      <c r="BD377" s="1"/>
    </row>
    <row r="378" spans="54:56" ht="15">
      <c r="BB378" s="1"/>
      <c r="BC378" t="s">
        <v>1089</v>
      </c>
      <c r="BD378" s="1"/>
    </row>
    <row r="379" spans="54:56" ht="15">
      <c r="BB379" s="1"/>
      <c r="BC379" t="s">
        <v>1090</v>
      </c>
      <c r="BD379" s="1"/>
    </row>
    <row r="380" spans="54:56" ht="15">
      <c r="BB380" s="1"/>
      <c r="BC380" t="s">
        <v>1091</v>
      </c>
      <c r="BD380" s="1"/>
    </row>
    <row r="381" spans="54:56" ht="15">
      <c r="BB381" s="1"/>
      <c r="BC381" t="s">
        <v>1092</v>
      </c>
      <c r="BD381" s="1"/>
    </row>
    <row r="382" spans="54:56" ht="15">
      <c r="BB382" s="1"/>
      <c r="BC382" t="s">
        <v>1093</v>
      </c>
      <c r="BD382" s="1"/>
    </row>
    <row r="383" spans="54:56" ht="15">
      <c r="BB383" s="1"/>
      <c r="BC383" t="s">
        <v>1094</v>
      </c>
      <c r="BD383" s="1"/>
    </row>
    <row r="384" spans="54:56" ht="15">
      <c r="BB384" s="1"/>
      <c r="BC384" t="s">
        <v>1095</v>
      </c>
      <c r="BD384" s="1"/>
    </row>
    <row r="385" spans="54:56" ht="15">
      <c r="BB385" s="1"/>
      <c r="BC385" t="s">
        <v>1096</v>
      </c>
      <c r="BD385" s="1"/>
    </row>
    <row r="386" spans="54:56" ht="15">
      <c r="BB386" s="1"/>
      <c r="BC386" t="s">
        <v>1097</v>
      </c>
      <c r="BD386" s="1"/>
    </row>
    <row r="387" spans="54:56" ht="15">
      <c r="BB387" s="1"/>
      <c r="BC387" t="s">
        <v>1098</v>
      </c>
      <c r="BD387" s="1"/>
    </row>
    <row r="388" spans="54:56" ht="15">
      <c r="BB388" s="1"/>
      <c r="BC388" t="s">
        <v>1099</v>
      </c>
      <c r="BD388" s="1"/>
    </row>
    <row r="389" spans="54:56" ht="15">
      <c r="BB389" s="1"/>
      <c r="BC389" t="s">
        <v>1100</v>
      </c>
      <c r="BD389" s="1"/>
    </row>
    <row r="390" spans="54:56" ht="15">
      <c r="BB390" s="1"/>
      <c r="BC390" t="s">
        <v>1101</v>
      </c>
      <c r="BD390" s="1"/>
    </row>
    <row r="391" spans="54:56" ht="15">
      <c r="BB391" s="1"/>
      <c r="BC391" t="s">
        <v>1102</v>
      </c>
      <c r="BD391" s="1"/>
    </row>
    <row r="392" spans="54:56" ht="15">
      <c r="BB392" s="1"/>
      <c r="BC392" t="s">
        <v>1103</v>
      </c>
      <c r="BD392" s="1"/>
    </row>
    <row r="393" spans="54:56" ht="15">
      <c r="BB393" s="1"/>
      <c r="BC393" t="s">
        <v>1104</v>
      </c>
      <c r="BD393" s="1"/>
    </row>
    <row r="394" spans="54:56" ht="15">
      <c r="BB394" s="1"/>
      <c r="BC394" t="s">
        <v>1105</v>
      </c>
      <c r="BD394" s="1"/>
    </row>
    <row r="395" spans="54:56" ht="15">
      <c r="BB395" s="1"/>
      <c r="BC395" t="s">
        <v>1106</v>
      </c>
      <c r="BD395" s="1"/>
    </row>
    <row r="396" spans="54:56" ht="15">
      <c r="BB396" s="1"/>
      <c r="BC396" t="s">
        <v>1107</v>
      </c>
      <c r="BD396" s="1"/>
    </row>
    <row r="397" spans="54:56" ht="15">
      <c r="BB397" s="1"/>
      <c r="BC397" t="s">
        <v>1108</v>
      </c>
      <c r="BD397" s="1"/>
    </row>
    <row r="398" spans="54:56" ht="15">
      <c r="BB398" s="1"/>
      <c r="BC398" t="s">
        <v>1109</v>
      </c>
      <c r="BD398" s="1"/>
    </row>
    <row r="399" spans="54:56" ht="15">
      <c r="BB399" s="1"/>
      <c r="BC399" t="s">
        <v>1110</v>
      </c>
      <c r="BD399" s="1"/>
    </row>
    <row r="400" spans="54:56" ht="15">
      <c r="BB400" s="1"/>
      <c r="BC400" t="s">
        <v>1111</v>
      </c>
      <c r="BD400" s="1"/>
    </row>
    <row r="401" spans="54:56" ht="15">
      <c r="BB401" s="1"/>
      <c r="BC401" t="s">
        <v>1112</v>
      </c>
      <c r="BD401" s="1"/>
    </row>
    <row r="402" spans="54:56" ht="15">
      <c r="BB402" s="1"/>
      <c r="BC402" t="s">
        <v>1113</v>
      </c>
      <c r="BD402" s="1"/>
    </row>
    <row r="403" spans="54:56" ht="15">
      <c r="BB403" s="1"/>
      <c r="BC403" t="s">
        <v>1114</v>
      </c>
      <c r="BD403" s="1"/>
    </row>
    <row r="404" spans="54:56" ht="15">
      <c r="BB404" s="1"/>
      <c r="BC404" t="s">
        <v>1115</v>
      </c>
      <c r="BD404" s="1"/>
    </row>
    <row r="405" spans="54:56" ht="15">
      <c r="BB405" s="1"/>
      <c r="BC405" t="s">
        <v>1116</v>
      </c>
      <c r="BD405" s="1"/>
    </row>
    <row r="406" spans="54:56" ht="15">
      <c r="BB406" s="1"/>
      <c r="BC406" t="s">
        <v>1117</v>
      </c>
      <c r="BD406" s="1"/>
    </row>
    <row r="407" spans="54:56" ht="15">
      <c r="BB407" s="1"/>
      <c r="BC407" t="s">
        <v>1118</v>
      </c>
      <c r="BD407" s="1"/>
    </row>
    <row r="408" spans="54:56" ht="15">
      <c r="BB408" s="1"/>
      <c r="BC408" t="s">
        <v>1119</v>
      </c>
      <c r="BD408" s="1"/>
    </row>
    <row r="409" spans="54:56" ht="15">
      <c r="BB409" s="1"/>
      <c r="BC409" t="s">
        <v>1120</v>
      </c>
      <c r="BD409" s="1"/>
    </row>
    <row r="410" spans="54:56" ht="15">
      <c r="BB410" s="1"/>
      <c r="BC410" t="s">
        <v>1121</v>
      </c>
      <c r="BD410" s="1"/>
    </row>
    <row r="411" spans="54:56" ht="15">
      <c r="BB411" s="1"/>
      <c r="BC411" t="s">
        <v>1122</v>
      </c>
      <c r="BD411" s="1"/>
    </row>
    <row r="412" spans="54:56" ht="15">
      <c r="BB412" s="1"/>
      <c r="BC412" t="s">
        <v>1123</v>
      </c>
      <c r="BD412" s="1"/>
    </row>
    <row r="413" spans="54:56" ht="15">
      <c r="BB413" s="1"/>
      <c r="BC413" t="s">
        <v>1124</v>
      </c>
      <c r="BD413" s="1"/>
    </row>
    <row r="414" spans="54:56" ht="15">
      <c r="BB414" s="1"/>
      <c r="BC414" t="s">
        <v>1125</v>
      </c>
      <c r="BD414" s="1"/>
    </row>
    <row r="415" spans="54:56" ht="15">
      <c r="BB415" s="1"/>
      <c r="BC415" t="s">
        <v>1126</v>
      </c>
      <c r="BD415" s="1"/>
    </row>
    <row r="416" spans="54:56" ht="15">
      <c r="BB416" s="1"/>
      <c r="BC416" t="s">
        <v>1127</v>
      </c>
      <c r="BD416" s="1"/>
    </row>
    <row r="417" spans="54:56" ht="15">
      <c r="BB417" s="1"/>
      <c r="BC417" t="s">
        <v>1128</v>
      </c>
      <c r="BD417" s="1"/>
    </row>
    <row r="418" spans="54:56" ht="15">
      <c r="BB418" s="1"/>
      <c r="BC418" t="s">
        <v>1129</v>
      </c>
      <c r="BD418" s="1"/>
    </row>
    <row r="419" spans="54:56" ht="15">
      <c r="BB419" s="1"/>
      <c r="BC419" t="s">
        <v>1130</v>
      </c>
      <c r="BD419" s="1"/>
    </row>
    <row r="420" spans="54:56" ht="15">
      <c r="BB420" s="1"/>
      <c r="BC420" t="s">
        <v>1131</v>
      </c>
      <c r="BD420" s="1"/>
    </row>
    <row r="421" spans="54:56" ht="15">
      <c r="BB421" s="1"/>
      <c r="BC421" t="s">
        <v>1132</v>
      </c>
      <c r="BD421" s="1"/>
    </row>
    <row r="422" spans="54:56" ht="15">
      <c r="BB422" s="1"/>
      <c r="BC422" t="s">
        <v>1133</v>
      </c>
      <c r="BD422" s="1"/>
    </row>
    <row r="423" spans="54:56" ht="15">
      <c r="BB423" s="1"/>
      <c r="BC423" t="s">
        <v>1134</v>
      </c>
      <c r="BD423" s="1"/>
    </row>
    <row r="424" spans="54:56" ht="15">
      <c r="BB424" s="1"/>
      <c r="BC424" t="s">
        <v>1135</v>
      </c>
      <c r="BD424" s="1"/>
    </row>
    <row r="425" spans="54:56" ht="15">
      <c r="BB425" s="1"/>
      <c r="BC425" t="s">
        <v>1136</v>
      </c>
      <c r="BD425" s="1"/>
    </row>
    <row r="426" spans="54:56" ht="15">
      <c r="BB426" s="1"/>
      <c r="BC426" t="s">
        <v>1137</v>
      </c>
      <c r="BD426" s="1"/>
    </row>
    <row r="427" spans="54:56" ht="15">
      <c r="BB427" s="1"/>
      <c r="BC427" t="s">
        <v>1138</v>
      </c>
      <c r="BD427" s="1"/>
    </row>
    <row r="428" spans="54:56" ht="15">
      <c r="BB428" s="1"/>
      <c r="BC428" t="s">
        <v>1139</v>
      </c>
      <c r="BD428" s="1"/>
    </row>
    <row r="429" spans="54:56" ht="15">
      <c r="BB429" s="1"/>
      <c r="BC429" t="s">
        <v>1140</v>
      </c>
      <c r="BD429" s="1"/>
    </row>
    <row r="430" spans="54:56" ht="15">
      <c r="BB430" s="1"/>
      <c r="BC430" t="s">
        <v>1141</v>
      </c>
      <c r="BD430" s="1"/>
    </row>
    <row r="431" spans="54:56" ht="15">
      <c r="BB431" s="1"/>
      <c r="BC431" t="s">
        <v>1142</v>
      </c>
      <c r="BD431" s="1"/>
    </row>
    <row r="432" spans="54:56" ht="15">
      <c r="BB432" s="1"/>
      <c r="BC432" t="s">
        <v>1143</v>
      </c>
      <c r="BD432" s="1"/>
    </row>
    <row r="433" spans="54:56" ht="15">
      <c r="BB433" s="1"/>
      <c r="BC433" t="s">
        <v>1144</v>
      </c>
      <c r="BD433" s="1"/>
    </row>
    <row r="434" spans="54:56" ht="15">
      <c r="BB434" s="1"/>
      <c r="BC434" t="s">
        <v>1145</v>
      </c>
      <c r="BD434" s="1"/>
    </row>
    <row r="435" spans="54:56" ht="15">
      <c r="BB435" s="1"/>
      <c r="BC435" t="s">
        <v>1146</v>
      </c>
      <c r="BD435" s="1"/>
    </row>
    <row r="436" spans="54:56" ht="15">
      <c r="BB436" s="1"/>
      <c r="BC436" t="s">
        <v>1147</v>
      </c>
      <c r="BD436" s="1"/>
    </row>
    <row r="437" spans="54:56" ht="15">
      <c r="BB437" s="1"/>
      <c r="BC437" t="s">
        <v>1148</v>
      </c>
      <c r="BD437" s="1"/>
    </row>
    <row r="438" spans="54:56" ht="15">
      <c r="BB438" s="1"/>
      <c r="BC438" t="s">
        <v>1149</v>
      </c>
      <c r="BD438" s="1"/>
    </row>
    <row r="439" spans="54:56" ht="15">
      <c r="BB439" s="1"/>
      <c r="BC439" t="s">
        <v>1150</v>
      </c>
      <c r="BD439" s="1"/>
    </row>
    <row r="440" spans="54:56" ht="15">
      <c r="BB440" s="1"/>
      <c r="BC440" t="s">
        <v>1151</v>
      </c>
      <c r="BD440" s="1"/>
    </row>
    <row r="441" spans="54:56" ht="15">
      <c r="BB441" s="1"/>
      <c r="BC441" t="s">
        <v>1152</v>
      </c>
      <c r="BD441" s="1"/>
    </row>
    <row r="442" spans="54:56" ht="15">
      <c r="BB442" s="1"/>
      <c r="BC442" t="s">
        <v>1153</v>
      </c>
      <c r="BD442" s="1"/>
    </row>
    <row r="443" spans="54:56" ht="15">
      <c r="BB443" s="1"/>
      <c r="BC443" t="s">
        <v>1154</v>
      </c>
      <c r="BD443" s="1"/>
    </row>
    <row r="444" spans="54:56" ht="15">
      <c r="BB444" s="1"/>
      <c r="BC444" t="s">
        <v>1155</v>
      </c>
      <c r="BD444" s="1"/>
    </row>
    <row r="445" spans="54:56" ht="15">
      <c r="BB445" s="1"/>
      <c r="BC445" t="s">
        <v>1156</v>
      </c>
      <c r="BD445" s="1"/>
    </row>
    <row r="446" spans="54:56" ht="15">
      <c r="BB446" s="1"/>
      <c r="BC446" t="s">
        <v>1157</v>
      </c>
      <c r="BD446" s="1"/>
    </row>
    <row r="447" spans="54:56" ht="15">
      <c r="BB447" s="1"/>
      <c r="BC447" t="s">
        <v>1158</v>
      </c>
      <c r="BD447" s="1"/>
    </row>
    <row r="448" spans="54:56" ht="15">
      <c r="BB448" s="1"/>
      <c r="BC448" t="s">
        <v>1159</v>
      </c>
      <c r="BD448" s="1"/>
    </row>
    <row r="449" spans="54:56" ht="15">
      <c r="BB449" s="1"/>
      <c r="BC449" t="s">
        <v>1160</v>
      </c>
      <c r="BD449" s="1"/>
    </row>
    <row r="450" spans="54:56" ht="15">
      <c r="BB450" s="1"/>
      <c r="BC450" t="s">
        <v>1161</v>
      </c>
      <c r="BD450" s="1"/>
    </row>
    <row r="451" spans="54:56" ht="15">
      <c r="BB451" s="1"/>
      <c r="BC451" t="s">
        <v>1162</v>
      </c>
      <c r="BD451" s="1"/>
    </row>
    <row r="452" spans="54:56" ht="15">
      <c r="BB452" s="1"/>
      <c r="BC452" t="s">
        <v>1163</v>
      </c>
      <c r="BD452" s="1"/>
    </row>
    <row r="453" spans="54:56" ht="15">
      <c r="BB453" s="1"/>
      <c r="BC453" t="s">
        <v>1164</v>
      </c>
      <c r="BD453" s="1"/>
    </row>
    <row r="454" spans="54:56" ht="15">
      <c r="BB454" s="1"/>
      <c r="BC454" t="s">
        <v>1165</v>
      </c>
      <c r="BD454" s="1"/>
    </row>
    <row r="455" spans="54:56" ht="15">
      <c r="BB455" s="1"/>
      <c r="BC455" t="s">
        <v>1166</v>
      </c>
      <c r="BD455" s="1"/>
    </row>
    <row r="456" spans="54:56" ht="15">
      <c r="BB456" s="1"/>
      <c r="BC456" t="s">
        <v>1167</v>
      </c>
      <c r="BD456" s="1"/>
    </row>
    <row r="457" spans="54:56" ht="15">
      <c r="BB457" s="1"/>
      <c r="BC457" t="s">
        <v>1168</v>
      </c>
      <c r="BD457" s="1"/>
    </row>
    <row r="458" spans="54:56" ht="15">
      <c r="BB458" s="1"/>
      <c r="BC458" t="s">
        <v>1169</v>
      </c>
      <c r="BD458" s="1"/>
    </row>
    <row r="459" spans="54:56" ht="15">
      <c r="BB459" s="1"/>
      <c r="BC459" t="s">
        <v>1170</v>
      </c>
      <c r="BD459" s="1"/>
    </row>
    <row r="460" spans="54:56" ht="15">
      <c r="BB460" s="1"/>
      <c r="BC460" t="s">
        <v>1171</v>
      </c>
      <c r="BD460" s="1"/>
    </row>
    <row r="461" spans="54:56" ht="15">
      <c r="BB461" s="1"/>
      <c r="BC461" t="s">
        <v>1172</v>
      </c>
      <c r="BD461" s="1"/>
    </row>
    <row r="462" spans="54:56" ht="15">
      <c r="BB462" s="1"/>
      <c r="BC462" t="s">
        <v>1173</v>
      </c>
      <c r="BD462" s="1"/>
    </row>
    <row r="463" spans="54:56" ht="15">
      <c r="BB463" s="1"/>
      <c r="BC463" t="s">
        <v>1174</v>
      </c>
      <c r="BD463" s="1"/>
    </row>
    <row r="464" spans="54:56" ht="15">
      <c r="BB464" s="1"/>
      <c r="BC464" t="s">
        <v>1175</v>
      </c>
      <c r="BD464" s="1"/>
    </row>
    <row r="465" spans="54:56" ht="15">
      <c r="BB465" s="1"/>
      <c r="BC465" t="s">
        <v>1176</v>
      </c>
      <c r="BD465" s="1"/>
    </row>
    <row r="466" spans="54:56" ht="15">
      <c r="BB466" s="1"/>
      <c r="BC466" t="s">
        <v>1177</v>
      </c>
      <c r="BD466" s="1"/>
    </row>
    <row r="467" spans="54:56" ht="15">
      <c r="BB467" s="1"/>
      <c r="BC467" t="s">
        <v>1178</v>
      </c>
      <c r="BD467" s="1"/>
    </row>
    <row r="468" spans="54:56" ht="15">
      <c r="BB468" s="1"/>
      <c r="BC468" t="s">
        <v>1179</v>
      </c>
      <c r="BD468" s="1"/>
    </row>
    <row r="469" spans="54:56" ht="15">
      <c r="BB469" s="1"/>
      <c r="BC469" t="s">
        <v>1180</v>
      </c>
      <c r="BD469" s="1"/>
    </row>
    <row r="470" spans="54:56" ht="15">
      <c r="BB470" s="1"/>
      <c r="BC470" t="s">
        <v>1181</v>
      </c>
      <c r="BD470" s="1"/>
    </row>
    <row r="471" spans="54:56" ht="15">
      <c r="BB471" s="1"/>
      <c r="BC471" t="s">
        <v>1182</v>
      </c>
      <c r="BD471" s="1"/>
    </row>
    <row r="472" spans="54:56" ht="15">
      <c r="BB472" s="1"/>
      <c r="BC472" t="s">
        <v>1183</v>
      </c>
      <c r="BD472" s="1"/>
    </row>
    <row r="473" spans="54:56" ht="15">
      <c r="BB473" s="1"/>
      <c r="BC473" t="s">
        <v>1184</v>
      </c>
      <c r="BD473" s="1"/>
    </row>
    <row r="474" spans="54:56" ht="15">
      <c r="BB474" s="1"/>
      <c r="BC474" t="s">
        <v>1185</v>
      </c>
      <c r="BD474" s="1"/>
    </row>
    <row r="475" spans="54:56" ht="15">
      <c r="BB475" s="1"/>
      <c r="BC475" t="s">
        <v>1186</v>
      </c>
      <c r="BD475" s="1"/>
    </row>
    <row r="476" spans="54:56" ht="15">
      <c r="BB476" s="1"/>
      <c r="BC476" t="s">
        <v>1187</v>
      </c>
      <c r="BD476" s="1"/>
    </row>
    <row r="477" spans="54:56" ht="15">
      <c r="BB477" s="1"/>
      <c r="BC477" t="s">
        <v>1188</v>
      </c>
      <c r="BD477" s="1"/>
    </row>
    <row r="478" spans="54:56" ht="15">
      <c r="BB478" s="1"/>
      <c r="BC478" t="s">
        <v>1189</v>
      </c>
      <c r="BD478" s="1"/>
    </row>
    <row r="479" spans="54:56" ht="15">
      <c r="BB479" s="1"/>
      <c r="BC479" t="s">
        <v>1190</v>
      </c>
      <c r="BD479" s="1"/>
    </row>
    <row r="480" spans="54:56" ht="15">
      <c r="BB480" s="1"/>
      <c r="BC480" t="s">
        <v>1191</v>
      </c>
      <c r="BD480" s="1"/>
    </row>
    <row r="481" spans="54:56" ht="15">
      <c r="BB481" s="1"/>
      <c r="BC481" t="s">
        <v>1192</v>
      </c>
      <c r="BD481" s="1"/>
    </row>
    <row r="482" spans="54:56" ht="15">
      <c r="BB482" s="1"/>
      <c r="BC482" t="s">
        <v>1193</v>
      </c>
      <c r="BD482" s="1"/>
    </row>
    <row r="483" spans="54:56" ht="15">
      <c r="BB483" s="1"/>
      <c r="BC483" t="s">
        <v>1194</v>
      </c>
      <c r="BD483" s="1"/>
    </row>
    <row r="484" spans="54:56" ht="15">
      <c r="BB484" s="1"/>
      <c r="BC484" t="s">
        <v>1195</v>
      </c>
      <c r="BD484" s="1"/>
    </row>
    <row r="485" spans="54:56" ht="15">
      <c r="BB485" s="1"/>
      <c r="BC485" t="s">
        <v>1196</v>
      </c>
      <c r="BD485" s="1"/>
    </row>
    <row r="486" spans="54:56" ht="15">
      <c r="BB486" s="1"/>
      <c r="BC486" t="s">
        <v>1197</v>
      </c>
      <c r="BD486" s="1"/>
    </row>
    <row r="487" spans="54:56" ht="15">
      <c r="BB487" s="1"/>
      <c r="BC487" t="s">
        <v>1198</v>
      </c>
      <c r="BD487" s="1"/>
    </row>
    <row r="488" spans="54:56" ht="15">
      <c r="BB488" s="1"/>
      <c r="BC488" t="s">
        <v>1199</v>
      </c>
      <c r="BD488" s="1"/>
    </row>
    <row r="489" spans="54:56" ht="15">
      <c r="BB489" s="1"/>
      <c r="BC489" t="s">
        <v>1200</v>
      </c>
      <c r="BD489" s="1"/>
    </row>
    <row r="490" spans="54:56" ht="15">
      <c r="BB490" s="1"/>
      <c r="BC490" t="s">
        <v>1201</v>
      </c>
      <c r="BD490" s="1"/>
    </row>
    <row r="491" spans="54:56" ht="15">
      <c r="BB491" s="1"/>
      <c r="BC491" t="s">
        <v>1202</v>
      </c>
      <c r="BD491" s="1"/>
    </row>
    <row r="492" spans="54:56" ht="15">
      <c r="BB492" s="1"/>
      <c r="BC492" t="s">
        <v>1203</v>
      </c>
      <c r="BD492" s="1"/>
    </row>
    <row r="493" spans="54:56" ht="15">
      <c r="BB493" s="1"/>
      <c r="BC493" t="s">
        <v>1204</v>
      </c>
      <c r="BD493" s="1"/>
    </row>
    <row r="494" spans="54:56" ht="15">
      <c r="BB494" s="1"/>
      <c r="BC494" t="s">
        <v>1205</v>
      </c>
      <c r="BD494" s="1"/>
    </row>
    <row r="495" spans="54:56" ht="15">
      <c r="BB495" s="1"/>
      <c r="BC495" t="s">
        <v>1206</v>
      </c>
      <c r="BD495" s="1"/>
    </row>
    <row r="496" spans="54:56" ht="15">
      <c r="BB496" s="1"/>
      <c r="BC496" t="s">
        <v>1207</v>
      </c>
      <c r="BD496" s="1"/>
    </row>
    <row r="497" spans="54:56" ht="15">
      <c r="BB497" s="1"/>
      <c r="BC497" t="s">
        <v>1208</v>
      </c>
      <c r="BD497" s="1"/>
    </row>
    <row r="498" spans="54:56" ht="15">
      <c r="BB498" s="1"/>
      <c r="BC498" t="s">
        <v>1209</v>
      </c>
      <c r="BD498" s="1"/>
    </row>
    <row r="499" spans="54:56" ht="15">
      <c r="BB499" s="1"/>
      <c r="BC499" t="s">
        <v>1210</v>
      </c>
      <c r="BD499" s="1"/>
    </row>
    <row r="500" spans="54:56" ht="15">
      <c r="BB500" s="1"/>
      <c r="BC500" t="s">
        <v>1211</v>
      </c>
      <c r="BD500" s="1"/>
    </row>
    <row r="501" spans="54:56" ht="15">
      <c r="BB501" s="1"/>
      <c r="BC501" t="s">
        <v>1212</v>
      </c>
      <c r="BD501" s="1"/>
    </row>
    <row r="502" spans="54:56" ht="15">
      <c r="BB502" s="1"/>
      <c r="BC502" t="s">
        <v>1213</v>
      </c>
      <c r="BD502" s="1"/>
    </row>
    <row r="503" spans="54:56" ht="15">
      <c r="BB503" s="1"/>
      <c r="BC503" t="s">
        <v>1214</v>
      </c>
      <c r="BD503" s="1"/>
    </row>
    <row r="504" spans="54:56" ht="15">
      <c r="BB504" s="1"/>
      <c r="BC504" t="s">
        <v>1215</v>
      </c>
      <c r="BD504" s="1"/>
    </row>
    <row r="505" spans="54:56" ht="15">
      <c r="BB505" s="1"/>
      <c r="BC505" t="s">
        <v>1534</v>
      </c>
      <c r="BD505" s="1"/>
    </row>
    <row r="506" spans="54:56" ht="15">
      <c r="BB506" s="1"/>
      <c r="BC506" t="s">
        <v>1535</v>
      </c>
      <c r="BD506" s="1"/>
    </row>
    <row r="507" spans="54:56" ht="15">
      <c r="BB507" s="1"/>
      <c r="BC507" t="s">
        <v>1536</v>
      </c>
      <c r="BD507" s="1"/>
    </row>
    <row r="508" spans="54:56" ht="15">
      <c r="BB508" s="1"/>
      <c r="BC508" t="s">
        <v>1537</v>
      </c>
      <c r="BD508" s="1"/>
    </row>
    <row r="509" spans="54:56" ht="15">
      <c r="BB509" s="1"/>
      <c r="BC509" t="s">
        <v>1538</v>
      </c>
      <c r="BD509" s="1"/>
    </row>
    <row r="510" spans="54:56" ht="15">
      <c r="BB510" s="1"/>
      <c r="BC510" t="s">
        <v>1539</v>
      </c>
      <c r="BD510" s="1"/>
    </row>
    <row r="511" spans="54:56" ht="15">
      <c r="BB511" s="1"/>
      <c r="BC511" t="s">
        <v>1540</v>
      </c>
      <c r="BD511" s="1"/>
    </row>
    <row r="512" spans="54:56" ht="15">
      <c r="BB512" s="1"/>
      <c r="BC512" t="s">
        <v>1541</v>
      </c>
      <c r="BD512" s="1"/>
    </row>
    <row r="513" spans="54:56" ht="15">
      <c r="BB513" s="1"/>
      <c r="BC513" t="s">
        <v>1542</v>
      </c>
      <c r="BD513" s="1"/>
    </row>
    <row r="514" spans="54:56" ht="15">
      <c r="BB514" s="1"/>
      <c r="BC514" t="s">
        <v>1543</v>
      </c>
      <c r="BD514" s="1"/>
    </row>
    <row r="515" spans="54:56" ht="15">
      <c r="BB515" s="1"/>
      <c r="BC515" t="s">
        <v>1544</v>
      </c>
      <c r="BD515" s="1"/>
    </row>
    <row r="516" spans="54:56" ht="15">
      <c r="BB516" s="1"/>
      <c r="BC516" t="s">
        <v>1545</v>
      </c>
      <c r="BD516" s="1"/>
    </row>
    <row r="517" spans="54:56" ht="15">
      <c r="BB517" s="1"/>
      <c r="BC517" t="s">
        <v>1546</v>
      </c>
      <c r="BD517" s="1"/>
    </row>
    <row r="518" spans="54:56" ht="15">
      <c r="BB518" s="1"/>
      <c r="BC518" t="s">
        <v>1547</v>
      </c>
      <c r="BD518" s="1"/>
    </row>
    <row r="519" spans="54:56" ht="15">
      <c r="BB519" s="1"/>
      <c r="BC519" t="s">
        <v>1548</v>
      </c>
      <c r="BD519" s="1"/>
    </row>
    <row r="520" spans="54:56" ht="15">
      <c r="BB520" s="1"/>
      <c r="BC520" t="s">
        <v>1549</v>
      </c>
      <c r="BD520" s="1"/>
    </row>
    <row r="521" spans="54:56" ht="15">
      <c r="BB521" s="1"/>
      <c r="BC521" t="s">
        <v>1550</v>
      </c>
      <c r="BD521" s="1"/>
    </row>
    <row r="522" spans="54:56" ht="15">
      <c r="BB522" s="1"/>
      <c r="BC522" t="s">
        <v>1551</v>
      </c>
      <c r="BD522" s="1"/>
    </row>
    <row r="523" spans="54:56" ht="15">
      <c r="BB523" s="1"/>
      <c r="BC523" t="s">
        <v>1552</v>
      </c>
      <c r="BD523" s="1"/>
    </row>
    <row r="524" spans="54:56" ht="15">
      <c r="BB524" s="1"/>
      <c r="BC524" t="s">
        <v>1553</v>
      </c>
      <c r="BD524" s="1"/>
    </row>
    <row r="525" spans="54:56" ht="15">
      <c r="BB525" s="1"/>
      <c r="BC525" t="s">
        <v>1554</v>
      </c>
      <c r="BD525" s="1"/>
    </row>
    <row r="526" spans="54:56" ht="15">
      <c r="BB526" s="1"/>
      <c r="BC526" t="s">
        <v>1555</v>
      </c>
      <c r="BD526" s="1"/>
    </row>
    <row r="527" spans="54:56" ht="15">
      <c r="BB527" s="1"/>
      <c r="BC527" t="s">
        <v>1556</v>
      </c>
      <c r="BD527" s="1"/>
    </row>
    <row r="528" spans="54:56" ht="15">
      <c r="BB528" s="1"/>
      <c r="BC528" t="s">
        <v>1557</v>
      </c>
      <c r="BD528" s="1"/>
    </row>
    <row r="529" spans="54:56" ht="15">
      <c r="BB529" s="1"/>
      <c r="BC529" t="s">
        <v>1558</v>
      </c>
      <c r="BD529" s="1"/>
    </row>
    <row r="530" spans="54:56" ht="15">
      <c r="BB530" s="1"/>
      <c r="BC530" t="s">
        <v>1559</v>
      </c>
      <c r="BD530" s="1"/>
    </row>
    <row r="531" spans="54:56" ht="15">
      <c r="BB531" s="1"/>
      <c r="BC531" t="s">
        <v>1560</v>
      </c>
      <c r="BD531" s="1"/>
    </row>
    <row r="532" spans="54:56" ht="15">
      <c r="BB532" s="1"/>
      <c r="BC532" t="s">
        <v>1561</v>
      </c>
      <c r="BD532" s="1"/>
    </row>
    <row r="533" spans="54:56" ht="15">
      <c r="BB533" s="1"/>
      <c r="BC533" t="s">
        <v>1562</v>
      </c>
      <c r="BD533" s="1"/>
    </row>
    <row r="534" spans="54:56" ht="15">
      <c r="BB534" s="1"/>
      <c r="BC534" t="s">
        <v>1563</v>
      </c>
      <c r="BD534" s="1"/>
    </row>
    <row r="535" spans="54:56" ht="15">
      <c r="BB535" s="1"/>
      <c r="BC535" t="s">
        <v>1564</v>
      </c>
      <c r="BD535" s="1"/>
    </row>
    <row r="536" spans="54:56" ht="15">
      <c r="BB536" s="1"/>
      <c r="BC536" t="s">
        <v>1565</v>
      </c>
      <c r="BD536" s="1"/>
    </row>
    <row r="537" spans="54:56" ht="15">
      <c r="BB537" s="1"/>
      <c r="BC537" t="s">
        <v>1566</v>
      </c>
      <c r="BD537" s="1"/>
    </row>
    <row r="538" spans="54:56" ht="15">
      <c r="BB538" s="1"/>
      <c r="BC538" t="s">
        <v>1567</v>
      </c>
      <c r="BD538" s="1"/>
    </row>
    <row r="539" spans="54:56" ht="15">
      <c r="BB539" s="1"/>
      <c r="BC539" t="s">
        <v>1568</v>
      </c>
      <c r="BD539" s="1"/>
    </row>
    <row r="540" spans="54:56" ht="15">
      <c r="BB540" s="1"/>
      <c r="BC540" t="s">
        <v>1569</v>
      </c>
      <c r="BD540" s="1"/>
    </row>
    <row r="541" spans="54:56" ht="15">
      <c r="BB541" s="1"/>
      <c r="BC541" t="s">
        <v>1570</v>
      </c>
      <c r="BD541" s="1"/>
    </row>
    <row r="542" spans="54:56" ht="15">
      <c r="BB542" s="1"/>
      <c r="BC542" t="s">
        <v>1571</v>
      </c>
      <c r="BD542" s="1"/>
    </row>
    <row r="543" spans="54:56" ht="15">
      <c r="BB543" s="1"/>
      <c r="BC543" t="s">
        <v>1572</v>
      </c>
      <c r="BD543" s="1"/>
    </row>
    <row r="544" spans="54:56" ht="15">
      <c r="BB544" s="1"/>
      <c r="BC544" t="s">
        <v>1573</v>
      </c>
      <c r="BD544" s="1"/>
    </row>
    <row r="545" spans="54:56" ht="15">
      <c r="BB545" s="1"/>
      <c r="BC545" t="s">
        <v>1574</v>
      </c>
      <c r="BD545" s="1"/>
    </row>
    <row r="546" spans="54:56" ht="15">
      <c r="BB546" s="1"/>
      <c r="BC546" t="s">
        <v>1575</v>
      </c>
      <c r="BD546" s="1"/>
    </row>
    <row r="547" spans="54:56" ht="15">
      <c r="BB547" s="1"/>
      <c r="BC547" t="s">
        <v>1576</v>
      </c>
      <c r="BD547" s="1"/>
    </row>
    <row r="548" spans="54:56" ht="15">
      <c r="BB548" s="1"/>
      <c r="BC548" t="s">
        <v>1577</v>
      </c>
      <c r="BD548" s="1"/>
    </row>
    <row r="549" spans="54:56" ht="15">
      <c r="BB549" s="1"/>
      <c r="BC549" t="s">
        <v>1578</v>
      </c>
      <c r="BD549" s="1"/>
    </row>
    <row r="550" spans="54:56" ht="15">
      <c r="BB550" s="1"/>
      <c r="BC550" t="s">
        <v>1579</v>
      </c>
      <c r="BD550" s="1"/>
    </row>
    <row r="551" spans="54:56" ht="15">
      <c r="BB551" s="1"/>
      <c r="BC551" t="s">
        <v>1580</v>
      </c>
      <c r="BD551" s="1"/>
    </row>
    <row r="552" spans="54:56" ht="15">
      <c r="BB552" s="1"/>
      <c r="BC552" t="s">
        <v>1581</v>
      </c>
      <c r="BD552" s="1"/>
    </row>
    <row r="553" spans="54:56" ht="15">
      <c r="BB553" s="1"/>
      <c r="BC553" t="s">
        <v>1582</v>
      </c>
      <c r="BD553" s="1"/>
    </row>
    <row r="554" spans="54:56" ht="15">
      <c r="BB554" s="1"/>
      <c r="BC554" t="s">
        <v>1583</v>
      </c>
      <c r="BD554" s="1"/>
    </row>
    <row r="555" spans="54:56" ht="15">
      <c r="BB555" s="1"/>
      <c r="BC555" t="s">
        <v>1584</v>
      </c>
      <c r="BD555" s="1"/>
    </row>
    <row r="556" spans="54:56" ht="15">
      <c r="BB556" s="1"/>
      <c r="BC556" t="s">
        <v>1585</v>
      </c>
      <c r="BD556" s="1"/>
    </row>
    <row r="557" spans="54:56" ht="15">
      <c r="BB557" s="1"/>
      <c r="BC557" t="s">
        <v>1586</v>
      </c>
      <c r="BD557" s="1"/>
    </row>
    <row r="558" spans="54:56" ht="15">
      <c r="BB558" s="1"/>
      <c r="BC558" t="s">
        <v>1587</v>
      </c>
      <c r="BD558" s="1"/>
    </row>
    <row r="559" spans="54:56" ht="15">
      <c r="BB559" s="1"/>
      <c r="BC559" t="s">
        <v>1588</v>
      </c>
      <c r="BD559" s="1"/>
    </row>
    <row r="560" spans="54:56" ht="15">
      <c r="BB560" s="1"/>
      <c r="BC560" t="s">
        <v>1589</v>
      </c>
      <c r="BD560" s="1"/>
    </row>
    <row r="561" spans="54:56" ht="15">
      <c r="BB561" s="1"/>
      <c r="BC561" t="s">
        <v>1590</v>
      </c>
      <c r="BD561" s="1"/>
    </row>
    <row r="562" spans="54:56" ht="15">
      <c r="BB562" s="1"/>
      <c r="BC562" t="s">
        <v>1591</v>
      </c>
      <c r="BD562" s="1"/>
    </row>
    <row r="563" spans="54:56" ht="15">
      <c r="BB563" s="1"/>
      <c r="BC563" t="s">
        <v>1592</v>
      </c>
      <c r="BD563" s="1"/>
    </row>
    <row r="564" spans="54:56" ht="15">
      <c r="BB564" s="1"/>
      <c r="BC564" t="s">
        <v>1593</v>
      </c>
      <c r="BD564" s="1"/>
    </row>
    <row r="565" spans="54:56" ht="15">
      <c r="BB565" s="1"/>
      <c r="BC565" t="s">
        <v>1594</v>
      </c>
      <c r="BD565" s="1"/>
    </row>
    <row r="566" spans="54:56" ht="15">
      <c r="BB566" s="1"/>
      <c r="BC566" t="s">
        <v>1595</v>
      </c>
      <c r="BD566" s="1"/>
    </row>
    <row r="567" spans="54:56" ht="15">
      <c r="BB567" s="1"/>
      <c r="BC567" t="s">
        <v>1596</v>
      </c>
      <c r="BD567" s="1"/>
    </row>
    <row r="568" spans="54:56" ht="15">
      <c r="BB568" s="1"/>
      <c r="BC568" t="s">
        <v>1597</v>
      </c>
      <c r="BD568" s="1"/>
    </row>
    <row r="569" spans="54:56" ht="15">
      <c r="BB569" s="1"/>
      <c r="BC569" t="s">
        <v>1598</v>
      </c>
      <c r="BD569" s="1"/>
    </row>
    <row r="570" spans="54:56" ht="15">
      <c r="BB570" s="1"/>
      <c r="BC570" t="s">
        <v>1599</v>
      </c>
      <c r="BD570" s="1"/>
    </row>
    <row r="571" spans="54:56" ht="15">
      <c r="BB571" s="1"/>
      <c r="BC571" t="s">
        <v>1600</v>
      </c>
      <c r="BD571" s="1"/>
    </row>
    <row r="572" spans="54:56" ht="15">
      <c r="BB572" s="1"/>
      <c r="BC572" t="s">
        <v>1601</v>
      </c>
      <c r="BD572" s="1"/>
    </row>
    <row r="573" spans="54:56" ht="15">
      <c r="BB573" s="1"/>
      <c r="BC573" t="s">
        <v>1602</v>
      </c>
      <c r="BD573" s="1"/>
    </row>
    <row r="574" spans="54:56" ht="15">
      <c r="BB574" s="1"/>
      <c r="BC574" t="s">
        <v>1603</v>
      </c>
      <c r="BD574" s="1"/>
    </row>
    <row r="575" spans="54:56" ht="15">
      <c r="BB575" s="1"/>
      <c r="BC575" t="s">
        <v>1604</v>
      </c>
      <c r="BD575" s="1"/>
    </row>
    <row r="576" spans="54:56" ht="15">
      <c r="BB576" s="1"/>
      <c r="BC576" t="s">
        <v>1605</v>
      </c>
      <c r="BD576" s="1"/>
    </row>
    <row r="577" spans="54:56" ht="15">
      <c r="BB577" s="1"/>
      <c r="BC577" t="s">
        <v>1606</v>
      </c>
      <c r="BD577" s="1"/>
    </row>
    <row r="578" spans="54:56" ht="15">
      <c r="BB578" s="1"/>
      <c r="BC578" t="s">
        <v>1607</v>
      </c>
      <c r="BD578" s="1"/>
    </row>
    <row r="579" spans="54:56" ht="15">
      <c r="BB579" s="1"/>
      <c r="BC579" t="s">
        <v>1608</v>
      </c>
      <c r="BD579" s="1"/>
    </row>
    <row r="580" spans="54:56" ht="15">
      <c r="BB580" s="1"/>
      <c r="BC580" t="s">
        <v>1609</v>
      </c>
      <c r="BD580" s="1"/>
    </row>
    <row r="581" spans="54:56" ht="15">
      <c r="BB581" s="1"/>
      <c r="BC581" t="s">
        <v>1610</v>
      </c>
      <c r="BD581" s="1"/>
    </row>
    <row r="582" spans="54:56" ht="15">
      <c r="BB582" s="1"/>
      <c r="BC582" t="s">
        <v>1611</v>
      </c>
      <c r="BD582" s="1"/>
    </row>
    <row r="583" spans="54:56" ht="15">
      <c r="BB583" s="1"/>
      <c r="BC583" t="s">
        <v>1612</v>
      </c>
      <c r="BD583" s="1"/>
    </row>
    <row r="584" spans="54:56" ht="15">
      <c r="BB584" s="1"/>
      <c r="BC584" t="s">
        <v>1613</v>
      </c>
      <c r="BD584" s="1"/>
    </row>
    <row r="585" spans="54:56" ht="15">
      <c r="BB585" s="1"/>
      <c r="BC585" t="s">
        <v>1614</v>
      </c>
      <c r="BD585" s="1"/>
    </row>
    <row r="586" spans="54:56" ht="15">
      <c r="BB586" s="1"/>
      <c r="BC586" t="s">
        <v>1615</v>
      </c>
      <c r="BD586" s="1"/>
    </row>
    <row r="587" spans="54:56" ht="15">
      <c r="BB587" s="1"/>
      <c r="BC587" t="s">
        <v>1616</v>
      </c>
      <c r="BD587" s="1"/>
    </row>
    <row r="588" spans="54:56" ht="15">
      <c r="BB588" s="1"/>
      <c r="BC588" t="s">
        <v>1617</v>
      </c>
      <c r="BD588" s="1"/>
    </row>
    <row r="589" spans="54:56" ht="15">
      <c r="BB589" s="1"/>
      <c r="BC589" t="s">
        <v>1618</v>
      </c>
      <c r="BD589" s="1"/>
    </row>
    <row r="590" spans="54:56" ht="15">
      <c r="BB590" s="1"/>
      <c r="BC590" t="s">
        <v>1619</v>
      </c>
      <c r="BD590" s="1"/>
    </row>
    <row r="591" spans="54:56" ht="15">
      <c r="BB591" s="1"/>
      <c r="BC591" t="s">
        <v>1620</v>
      </c>
      <c r="BD591" s="1"/>
    </row>
    <row r="592" spans="54:56" ht="15">
      <c r="BB592" s="1"/>
      <c r="BC592" t="s">
        <v>1621</v>
      </c>
      <c r="BD592" s="1"/>
    </row>
    <row r="593" spans="54:56" ht="15">
      <c r="BB593" s="1"/>
      <c r="BC593" t="s">
        <v>1622</v>
      </c>
      <c r="BD593" s="1"/>
    </row>
    <row r="594" spans="54:56" ht="15">
      <c r="BB594" s="1"/>
      <c r="BC594" t="s">
        <v>1623</v>
      </c>
      <c r="BD594" s="1"/>
    </row>
    <row r="595" spans="54:56" ht="15">
      <c r="BB595" s="1"/>
      <c r="BC595" t="s">
        <v>1624</v>
      </c>
      <c r="BD595" s="1"/>
    </row>
    <row r="596" spans="54:56" ht="15">
      <c r="BB596" s="1"/>
      <c r="BC596" t="s">
        <v>1625</v>
      </c>
      <c r="BD596" s="1"/>
    </row>
    <row r="597" spans="54:56" ht="15">
      <c r="BB597" s="1"/>
      <c r="BC597" t="s">
        <v>1626</v>
      </c>
      <c r="BD597" s="1"/>
    </row>
    <row r="598" spans="54:56" ht="15">
      <c r="BB598" s="1"/>
      <c r="BC598" t="s">
        <v>1627</v>
      </c>
      <c r="BD598" s="1"/>
    </row>
    <row r="599" spans="54:56" ht="15">
      <c r="BB599" s="1"/>
      <c r="BC599" t="s">
        <v>1628</v>
      </c>
      <c r="BD599" s="1"/>
    </row>
    <row r="600" spans="54:56" ht="15">
      <c r="BB600" s="1"/>
      <c r="BC600" t="s">
        <v>1629</v>
      </c>
      <c r="BD600" s="1"/>
    </row>
    <row r="601" spans="54:56" ht="15">
      <c r="BB601" s="1"/>
      <c r="BC601" t="s">
        <v>1630</v>
      </c>
      <c r="BD601" s="1"/>
    </row>
    <row r="602" spans="54:56" ht="15">
      <c r="BB602" s="1"/>
      <c r="BC602" t="s">
        <v>1631</v>
      </c>
      <c r="BD602" s="1"/>
    </row>
    <row r="603" spans="54:56" ht="15">
      <c r="BB603" s="1"/>
      <c r="BC603" t="s">
        <v>1632</v>
      </c>
      <c r="BD603" s="1"/>
    </row>
    <row r="604" spans="54:56" ht="15">
      <c r="BB604" s="1"/>
      <c r="BC604" t="s">
        <v>1633</v>
      </c>
      <c r="BD604" s="1"/>
    </row>
    <row r="605" spans="54:56" ht="15">
      <c r="BB605" s="1"/>
      <c r="BC605" t="s">
        <v>1634</v>
      </c>
      <c r="BD605" s="1"/>
    </row>
    <row r="606" spans="54:56" ht="15">
      <c r="BB606" s="1"/>
      <c r="BC606" t="s">
        <v>1635</v>
      </c>
      <c r="BD606" s="1"/>
    </row>
    <row r="607" spans="54:56" ht="15">
      <c r="BB607" s="1"/>
      <c r="BC607" t="s">
        <v>1636</v>
      </c>
      <c r="BD607" s="1"/>
    </row>
    <row r="608" spans="54:56" ht="15">
      <c r="BB608" s="1"/>
      <c r="BC608" t="s">
        <v>1637</v>
      </c>
      <c r="BD608" s="1"/>
    </row>
    <row r="609" spans="54:56" ht="15">
      <c r="BB609" s="1"/>
      <c r="BC609" t="s">
        <v>1638</v>
      </c>
      <c r="BD609" s="1"/>
    </row>
    <row r="610" spans="54:56" ht="15">
      <c r="BB610" s="1"/>
      <c r="BC610" t="s">
        <v>1639</v>
      </c>
      <c r="BD610" s="1"/>
    </row>
    <row r="611" spans="54:56" ht="15">
      <c r="BB611" s="1"/>
      <c r="BC611" t="s">
        <v>1640</v>
      </c>
      <c r="BD611" s="1"/>
    </row>
    <row r="612" spans="54:56" ht="15">
      <c r="BB612" s="1"/>
      <c r="BC612" t="s">
        <v>1641</v>
      </c>
      <c r="BD612" s="1"/>
    </row>
    <row r="613" spans="54:56" ht="15">
      <c r="BB613" s="1"/>
      <c r="BC613" t="s">
        <v>1642</v>
      </c>
      <c r="BD613" s="1"/>
    </row>
    <row r="614" spans="54:56" ht="15">
      <c r="BB614" s="1"/>
      <c r="BC614" t="s">
        <v>1643</v>
      </c>
      <c r="BD614" s="1"/>
    </row>
    <row r="615" spans="54:56" ht="15">
      <c r="BB615" s="1"/>
      <c r="BC615" t="s">
        <v>1644</v>
      </c>
      <c r="BD615" s="1"/>
    </row>
    <row r="616" spans="54:56" ht="15">
      <c r="BB616" s="1"/>
      <c r="BC616" t="s">
        <v>1645</v>
      </c>
      <c r="BD616" s="1"/>
    </row>
    <row r="617" spans="54:56" ht="15">
      <c r="BB617" s="1"/>
      <c r="BC617" t="s">
        <v>1646</v>
      </c>
      <c r="BD617" s="1"/>
    </row>
    <row r="618" spans="54:56" ht="15">
      <c r="BB618" s="1"/>
      <c r="BC618" t="s">
        <v>1647</v>
      </c>
      <c r="BD618" s="1"/>
    </row>
    <row r="619" spans="54:56" ht="15">
      <c r="BB619" s="1"/>
      <c r="BC619" t="s">
        <v>1648</v>
      </c>
      <c r="BD619" s="1"/>
    </row>
    <row r="620" spans="54:56" ht="15">
      <c r="BB620" s="1"/>
      <c r="BC620" t="s">
        <v>1649</v>
      </c>
      <c r="BD620" s="1"/>
    </row>
    <row r="621" spans="54:56" ht="15">
      <c r="BB621" s="1"/>
      <c r="BC621" t="s">
        <v>1650</v>
      </c>
      <c r="BD621" s="1"/>
    </row>
    <row r="622" spans="54:56" ht="15">
      <c r="BB622" s="1"/>
      <c r="BC622" t="s">
        <v>1651</v>
      </c>
      <c r="BD622" s="1"/>
    </row>
    <row r="623" spans="54:56" ht="15">
      <c r="BB623" s="1"/>
      <c r="BC623" t="s">
        <v>1652</v>
      </c>
      <c r="BD623" s="1"/>
    </row>
    <row r="624" spans="54:56" ht="15">
      <c r="BB624" s="1"/>
      <c r="BC624" t="s">
        <v>1653</v>
      </c>
      <c r="BD624" s="1"/>
    </row>
    <row r="625" spans="54:56" ht="15">
      <c r="BB625" s="1"/>
      <c r="BC625" t="s">
        <v>1654</v>
      </c>
      <c r="BD625" s="1"/>
    </row>
    <row r="626" spans="54:56" ht="15">
      <c r="BB626" s="1"/>
      <c r="BC626" t="s">
        <v>1655</v>
      </c>
      <c r="BD626" s="1"/>
    </row>
    <row r="627" spans="54:56" ht="15">
      <c r="BB627" s="1"/>
      <c r="BC627" t="s">
        <v>1656</v>
      </c>
      <c r="BD627" s="1"/>
    </row>
    <row r="628" spans="54:56" ht="15">
      <c r="BB628" s="1"/>
      <c r="BC628" t="s">
        <v>1657</v>
      </c>
      <c r="BD628" s="1"/>
    </row>
    <row r="629" spans="54:56" ht="15">
      <c r="BB629" s="1"/>
      <c r="BC629" t="s">
        <v>1658</v>
      </c>
      <c r="BD629" s="1"/>
    </row>
    <row r="630" spans="54:56" ht="15">
      <c r="BB630" s="1"/>
      <c r="BC630" t="s">
        <v>1659</v>
      </c>
      <c r="BD630" s="1"/>
    </row>
    <row r="631" spans="54:56" ht="15">
      <c r="BB631" s="1"/>
      <c r="BC631" t="s">
        <v>1660</v>
      </c>
      <c r="BD631" s="1"/>
    </row>
    <row r="632" spans="54:56" ht="15">
      <c r="BB632" s="1"/>
      <c r="BC632" t="s">
        <v>1661</v>
      </c>
      <c r="BD632" s="1"/>
    </row>
    <row r="633" spans="54:56" ht="15">
      <c r="BB633" s="1"/>
      <c r="BC633" t="s">
        <v>1662</v>
      </c>
      <c r="BD633" s="1"/>
    </row>
    <row r="634" spans="54:56" ht="15">
      <c r="BB634" s="1"/>
      <c r="BC634" t="s">
        <v>1663</v>
      </c>
      <c r="BD634" s="1"/>
    </row>
    <row r="635" spans="54:56" ht="15">
      <c r="BB635" s="1"/>
      <c r="BC635" t="s">
        <v>1664</v>
      </c>
      <c r="BD635" s="1"/>
    </row>
    <row r="636" spans="54:56" ht="15">
      <c r="BB636" s="1"/>
      <c r="BC636" t="s">
        <v>1665</v>
      </c>
      <c r="BD636" s="1"/>
    </row>
    <row r="637" spans="54:56" ht="15">
      <c r="BB637" s="1"/>
      <c r="BC637" t="s">
        <v>1666</v>
      </c>
      <c r="BD637" s="1"/>
    </row>
    <row r="638" spans="54:56" ht="15">
      <c r="BB638" s="1"/>
      <c r="BC638" t="s">
        <v>1667</v>
      </c>
      <c r="BD638" s="1"/>
    </row>
    <row r="639" spans="54:56" ht="15">
      <c r="BB639" s="1"/>
      <c r="BC639" t="s">
        <v>1668</v>
      </c>
      <c r="BD639" s="1"/>
    </row>
    <row r="640" spans="54:56" ht="15">
      <c r="BB640" s="1"/>
      <c r="BC640" t="s">
        <v>1669</v>
      </c>
      <c r="BD640" s="1"/>
    </row>
    <row r="641" spans="54:56" ht="15">
      <c r="BB641" s="1"/>
      <c r="BC641" t="s">
        <v>1670</v>
      </c>
      <c r="BD641" s="1"/>
    </row>
    <row r="642" spans="54:56" ht="15">
      <c r="BB642" s="1"/>
      <c r="BC642" t="s">
        <v>1671</v>
      </c>
      <c r="BD642" s="1"/>
    </row>
    <row r="643" spans="54:56" ht="15">
      <c r="BB643" s="1"/>
      <c r="BC643" t="s">
        <v>1672</v>
      </c>
      <c r="BD643" s="1"/>
    </row>
    <row r="644" spans="54:56" ht="15">
      <c r="BB644" s="1"/>
      <c r="BC644" t="s">
        <v>1673</v>
      </c>
      <c r="BD644" s="1"/>
    </row>
    <row r="645" spans="54:56" ht="15">
      <c r="BB645" s="1"/>
      <c r="BC645" t="s">
        <v>1674</v>
      </c>
      <c r="BD645" s="1"/>
    </row>
    <row r="646" spans="54:56" ht="15">
      <c r="BB646" s="1"/>
      <c r="BC646" t="s">
        <v>1675</v>
      </c>
      <c r="BD646" s="1"/>
    </row>
    <row r="647" spans="54:56" ht="15">
      <c r="BB647" s="1"/>
      <c r="BC647" t="s">
        <v>1676</v>
      </c>
      <c r="BD647" s="1"/>
    </row>
    <row r="648" spans="54:56" ht="15">
      <c r="BB648" s="1"/>
      <c r="BC648" t="s">
        <v>1677</v>
      </c>
      <c r="BD648" s="1"/>
    </row>
    <row r="649" spans="54:56" ht="15">
      <c r="BB649" s="1"/>
      <c r="BC649" t="s">
        <v>1678</v>
      </c>
      <c r="BD649" s="1"/>
    </row>
    <row r="650" spans="54:56" ht="15">
      <c r="BB650" s="1"/>
      <c r="BC650" t="s">
        <v>1679</v>
      </c>
      <c r="BD650" s="1"/>
    </row>
    <row r="651" spans="54:56" ht="15">
      <c r="BB651" s="1"/>
      <c r="BC651" t="s">
        <v>1680</v>
      </c>
      <c r="BD651" s="1"/>
    </row>
    <row r="652" spans="54:56" ht="15">
      <c r="BB652" s="1"/>
      <c r="BC652" t="s">
        <v>1681</v>
      </c>
      <c r="BD652" s="1"/>
    </row>
    <row r="653" spans="54:56" ht="15">
      <c r="BB653" s="1"/>
      <c r="BC653" t="s">
        <v>1682</v>
      </c>
      <c r="BD653" s="1"/>
    </row>
    <row r="654" spans="54:56" ht="15">
      <c r="BB654" s="1"/>
      <c r="BC654" t="s">
        <v>1683</v>
      </c>
      <c r="BD654" s="1"/>
    </row>
    <row r="655" spans="54:56" ht="15">
      <c r="BB655" s="1"/>
      <c r="BC655" t="s">
        <v>1684</v>
      </c>
      <c r="BD655" s="1"/>
    </row>
    <row r="656" spans="54:56" ht="15">
      <c r="BB656" s="1"/>
      <c r="BC656" t="s">
        <v>1685</v>
      </c>
      <c r="BD656" s="1"/>
    </row>
    <row r="657" spans="54:56" ht="15">
      <c r="BB657" s="1"/>
      <c r="BC657" t="s">
        <v>1686</v>
      </c>
      <c r="BD657" s="1"/>
    </row>
    <row r="658" spans="54:56" ht="15">
      <c r="BB658" s="1"/>
      <c r="BC658" t="s">
        <v>1687</v>
      </c>
      <c r="BD658" s="1"/>
    </row>
    <row r="659" spans="54:56" ht="15">
      <c r="BB659" s="1"/>
      <c r="BC659" t="s">
        <v>1688</v>
      </c>
      <c r="BD659" s="1"/>
    </row>
    <row r="660" spans="54:56" ht="15">
      <c r="BB660" s="1"/>
      <c r="BC660" t="s">
        <v>1689</v>
      </c>
      <c r="BD660" s="1"/>
    </row>
    <row r="661" spans="54:56" ht="15">
      <c r="BB661" s="1"/>
      <c r="BC661" t="s">
        <v>1690</v>
      </c>
      <c r="BD661" s="1"/>
    </row>
    <row r="662" spans="54:56" ht="15">
      <c r="BB662" s="1"/>
      <c r="BC662" t="s">
        <v>1691</v>
      </c>
      <c r="BD662" s="1"/>
    </row>
    <row r="663" spans="54:56" ht="15">
      <c r="BB663" s="1"/>
      <c r="BC663" t="s">
        <v>1692</v>
      </c>
      <c r="BD663" s="1"/>
    </row>
    <row r="664" spans="54:56" ht="15">
      <c r="BB664" s="1"/>
      <c r="BC664" t="s">
        <v>1693</v>
      </c>
      <c r="BD664" s="1"/>
    </row>
    <row r="665" spans="54:56" ht="15">
      <c r="BB665" s="1"/>
      <c r="BC665" t="s">
        <v>1694</v>
      </c>
      <c r="BD665" s="1"/>
    </row>
    <row r="666" spans="54:56" ht="15">
      <c r="BB666" s="1"/>
      <c r="BC666" t="s">
        <v>1695</v>
      </c>
      <c r="BD666" s="1"/>
    </row>
    <row r="667" spans="54:56" ht="15">
      <c r="BB667" s="1"/>
      <c r="BC667" t="s">
        <v>1696</v>
      </c>
      <c r="BD667" s="1"/>
    </row>
    <row r="668" spans="54:56" ht="15">
      <c r="BB668" s="1"/>
      <c r="BC668" t="s">
        <v>1697</v>
      </c>
      <c r="BD668" s="1"/>
    </row>
    <row r="669" spans="54:56" ht="15">
      <c r="BB669" s="1"/>
      <c r="BC669" t="s">
        <v>1698</v>
      </c>
      <c r="BD669" s="1"/>
    </row>
    <row r="670" spans="54:56" ht="15">
      <c r="BB670" s="1"/>
      <c r="BC670" t="s">
        <v>1699</v>
      </c>
      <c r="BD670" s="1"/>
    </row>
    <row r="671" spans="54:56" ht="15">
      <c r="BB671" s="1"/>
      <c r="BC671" t="s">
        <v>1700</v>
      </c>
      <c r="BD671" s="1"/>
    </row>
    <row r="672" spans="54:56" ht="15">
      <c r="BB672" s="1"/>
      <c r="BC672" t="s">
        <v>1701</v>
      </c>
      <c r="BD672" s="1"/>
    </row>
    <row r="673" spans="54:56" ht="15">
      <c r="BB673" s="1"/>
      <c r="BC673" t="s">
        <v>1702</v>
      </c>
      <c r="BD673" s="1"/>
    </row>
    <row r="674" spans="54:56" ht="15">
      <c r="BB674" s="1"/>
      <c r="BC674" t="s">
        <v>1703</v>
      </c>
      <c r="BD674" s="1"/>
    </row>
    <row r="675" spans="54:56" ht="15">
      <c r="BB675" s="1"/>
      <c r="BC675" t="s">
        <v>1704</v>
      </c>
      <c r="BD675" s="1"/>
    </row>
    <row r="676" spans="54:56" ht="15">
      <c r="BB676" s="1"/>
      <c r="BC676" t="s">
        <v>1705</v>
      </c>
      <c r="BD676" s="1"/>
    </row>
    <row r="677" spans="54:56" ht="15">
      <c r="BB677" s="1"/>
      <c r="BC677" t="s">
        <v>1706</v>
      </c>
      <c r="BD677" s="1"/>
    </row>
    <row r="678" spans="54:56" ht="15">
      <c r="BB678" s="1"/>
      <c r="BC678" t="s">
        <v>1707</v>
      </c>
      <c r="BD678" s="1"/>
    </row>
    <row r="679" spans="54:56" ht="15">
      <c r="BB679" s="1"/>
      <c r="BC679" t="s">
        <v>1708</v>
      </c>
      <c r="BD679" s="1"/>
    </row>
    <row r="680" spans="54:56" ht="15">
      <c r="BB680" s="1"/>
      <c r="BC680" t="s">
        <v>1709</v>
      </c>
      <c r="BD680" s="1"/>
    </row>
    <row r="681" spans="54:56" ht="15">
      <c r="BB681" s="1"/>
      <c r="BC681" t="s">
        <v>1710</v>
      </c>
      <c r="BD681" s="1"/>
    </row>
    <row r="682" spans="54:56" ht="15">
      <c r="BB682" s="1"/>
      <c r="BC682" t="s">
        <v>1711</v>
      </c>
      <c r="BD682" s="1"/>
    </row>
    <row r="683" spans="54:56" ht="15">
      <c r="BB683" s="1"/>
      <c r="BC683" t="s">
        <v>1712</v>
      </c>
      <c r="BD683" s="1"/>
    </row>
    <row r="684" spans="54:56" ht="15">
      <c r="BB684" s="1"/>
      <c r="BC684" t="s">
        <v>1713</v>
      </c>
      <c r="BD684" s="1"/>
    </row>
    <row r="685" spans="54:56" ht="15">
      <c r="BB685" s="1"/>
      <c r="BC685" t="s">
        <v>1714</v>
      </c>
      <c r="BD685" s="1"/>
    </row>
    <row r="686" spans="54:56" ht="15">
      <c r="BB686" s="1"/>
      <c r="BC686" t="s">
        <v>1715</v>
      </c>
      <c r="BD686" s="1"/>
    </row>
    <row r="687" spans="54:56" ht="15">
      <c r="BB687" s="1"/>
      <c r="BC687" t="s">
        <v>1716</v>
      </c>
      <c r="BD687" s="1"/>
    </row>
    <row r="688" spans="54:56" ht="15">
      <c r="BB688" s="1"/>
      <c r="BC688" t="s">
        <v>1717</v>
      </c>
      <c r="BD688" s="1"/>
    </row>
    <row r="689" spans="54:56" ht="15">
      <c r="BB689" s="1"/>
      <c r="BC689" t="s">
        <v>1718</v>
      </c>
      <c r="BD689" s="1"/>
    </row>
    <row r="690" spans="54:56" ht="15">
      <c r="BB690" s="1"/>
      <c r="BC690" t="s">
        <v>1719</v>
      </c>
      <c r="BD690" s="1"/>
    </row>
    <row r="691" spans="54:56" ht="15">
      <c r="BB691" s="1"/>
      <c r="BC691" t="s">
        <v>1720</v>
      </c>
      <c r="BD691" s="1"/>
    </row>
    <row r="692" spans="54:56" ht="15">
      <c r="BB692" s="1"/>
      <c r="BC692" t="s">
        <v>1721</v>
      </c>
      <c r="BD692" s="1"/>
    </row>
    <row r="693" spans="54:56" ht="15">
      <c r="BB693" s="1"/>
      <c r="BC693" t="s">
        <v>1722</v>
      </c>
      <c r="BD693" s="1"/>
    </row>
    <row r="694" spans="54:56" ht="15">
      <c r="BB694" s="1"/>
      <c r="BC694" t="s">
        <v>1723</v>
      </c>
      <c r="BD694" s="1"/>
    </row>
    <row r="695" spans="54:56" ht="15">
      <c r="BB695" s="1"/>
      <c r="BC695" t="s">
        <v>1724</v>
      </c>
      <c r="BD695" s="1"/>
    </row>
    <row r="696" spans="54:56" ht="15">
      <c r="BB696" s="1"/>
      <c r="BC696" t="s">
        <v>1725</v>
      </c>
      <c r="BD696" s="1"/>
    </row>
    <row r="697" spans="54:56" ht="15">
      <c r="BB697" s="1"/>
      <c r="BC697" t="s">
        <v>1726</v>
      </c>
      <c r="BD697" s="1"/>
    </row>
    <row r="698" spans="54:56" ht="15">
      <c r="BB698" s="1"/>
      <c r="BC698" t="s">
        <v>1727</v>
      </c>
      <c r="BD698" s="1"/>
    </row>
    <row r="699" spans="54:56" ht="15">
      <c r="BB699" s="1"/>
      <c r="BC699" t="s">
        <v>1728</v>
      </c>
      <c r="BD699" s="1"/>
    </row>
    <row r="700" spans="54:56" ht="15">
      <c r="BB700" s="1"/>
      <c r="BC700" t="s">
        <v>1729</v>
      </c>
      <c r="BD700" s="1"/>
    </row>
    <row r="701" spans="54:56" ht="15">
      <c r="BB701" s="1"/>
      <c r="BC701" t="s">
        <v>1730</v>
      </c>
      <c r="BD701" s="1"/>
    </row>
    <row r="702" spans="54:56" ht="15">
      <c r="BB702" s="1"/>
      <c r="BC702" t="s">
        <v>1731</v>
      </c>
      <c r="BD702" s="1"/>
    </row>
    <row r="703" spans="54:56" ht="15">
      <c r="BB703" s="1"/>
      <c r="BC703" t="s">
        <v>1732</v>
      </c>
      <c r="BD703" s="1"/>
    </row>
    <row r="704" spans="54:56" ht="15">
      <c r="BB704" s="1"/>
      <c r="BC704" t="s">
        <v>1733</v>
      </c>
      <c r="BD704" s="1"/>
    </row>
    <row r="705" spans="54:56" ht="15">
      <c r="BB705" s="1"/>
      <c r="BC705" t="s">
        <v>1734</v>
      </c>
      <c r="BD705" s="1"/>
    </row>
    <row r="706" spans="54:56" ht="15">
      <c r="BB706" s="1"/>
      <c r="BC706" t="s">
        <v>1735</v>
      </c>
      <c r="BD706" s="1"/>
    </row>
    <row r="707" spans="54:56" ht="15">
      <c r="BB707" s="1"/>
      <c r="BC707" t="s">
        <v>1736</v>
      </c>
      <c r="BD707" s="1"/>
    </row>
    <row r="708" spans="54:56" ht="15">
      <c r="BB708" s="1"/>
      <c r="BC708" t="s">
        <v>1737</v>
      </c>
      <c r="BD708" s="1"/>
    </row>
    <row r="709" spans="54:56" ht="15">
      <c r="BB709" s="1"/>
      <c r="BC709" t="s">
        <v>1738</v>
      </c>
      <c r="BD709" s="1"/>
    </row>
    <row r="710" spans="54:56" ht="15">
      <c r="BB710" s="1"/>
      <c r="BC710" t="s">
        <v>1739</v>
      </c>
      <c r="BD710" s="1"/>
    </row>
    <row r="711" spans="54:56" ht="15">
      <c r="BB711" s="1"/>
      <c r="BC711" t="s">
        <v>1743</v>
      </c>
      <c r="BD711" s="1"/>
    </row>
    <row r="712" spans="54:56" ht="15">
      <c r="BB712" s="1"/>
      <c r="BC712" t="s">
        <v>1744</v>
      </c>
      <c r="BD712" s="1"/>
    </row>
    <row r="713" spans="54:56" ht="15">
      <c r="BB713" s="1"/>
      <c r="BC713" t="s">
        <v>1745</v>
      </c>
      <c r="BD713" s="1"/>
    </row>
    <row r="714" spans="54:56" ht="15">
      <c r="BB714" s="1"/>
      <c r="BC714" t="s">
        <v>1746</v>
      </c>
      <c r="BD714" s="1"/>
    </row>
    <row r="715" spans="54:56" ht="15">
      <c r="BB715" s="1"/>
      <c r="BC715" t="s">
        <v>1747</v>
      </c>
      <c r="BD715" s="1"/>
    </row>
    <row r="716" spans="54:56" ht="15">
      <c r="BB716" s="1"/>
      <c r="BC716" t="s">
        <v>1748</v>
      </c>
      <c r="BD716" s="1"/>
    </row>
    <row r="717" spans="54:56" ht="15">
      <c r="BB717" s="1"/>
      <c r="BC717" t="s">
        <v>1749</v>
      </c>
      <c r="BD717" s="1"/>
    </row>
    <row r="718" spans="54:56" ht="15">
      <c r="BB718" s="1"/>
      <c r="BC718" t="s">
        <v>1750</v>
      </c>
      <c r="BD718" s="1"/>
    </row>
    <row r="719" spans="54:56" ht="15">
      <c r="BB719" s="1"/>
      <c r="BC719" t="s">
        <v>1751</v>
      </c>
      <c r="BD719" s="1"/>
    </row>
    <row r="720" spans="54:56" ht="15">
      <c r="BB720" s="1"/>
      <c r="BC720" t="s">
        <v>1752</v>
      </c>
      <c r="BD720" s="1"/>
    </row>
    <row r="721" spans="54:56" ht="15">
      <c r="BB721" s="1"/>
      <c r="BC721" t="s">
        <v>1753</v>
      </c>
      <c r="BD721" s="1"/>
    </row>
    <row r="722" spans="54:56" ht="15">
      <c r="BB722" s="1"/>
      <c r="BC722" t="s">
        <v>1754</v>
      </c>
      <c r="BD722" s="1"/>
    </row>
    <row r="723" spans="54:56" ht="15">
      <c r="BB723" s="1"/>
      <c r="BC723" t="s">
        <v>1755</v>
      </c>
      <c r="BD723" s="1"/>
    </row>
    <row r="724" spans="54:56" ht="15">
      <c r="BB724" s="1"/>
      <c r="BC724" t="s">
        <v>1756</v>
      </c>
      <c r="BD724" s="1"/>
    </row>
    <row r="725" spans="54:56" ht="15">
      <c r="BB725" s="1"/>
      <c r="BC725" t="s">
        <v>1757</v>
      </c>
      <c r="BD725" s="1"/>
    </row>
    <row r="726" spans="54:56" ht="15">
      <c r="BB726" s="1"/>
      <c r="BC726" t="s">
        <v>1758</v>
      </c>
      <c r="BD726" s="1"/>
    </row>
    <row r="727" spans="54:56" ht="15">
      <c r="BB727" s="1"/>
      <c r="BC727" t="s">
        <v>1759</v>
      </c>
      <c r="BD727" s="1"/>
    </row>
    <row r="728" spans="54:56" ht="15">
      <c r="BB728" s="1"/>
      <c r="BC728" t="s">
        <v>1760</v>
      </c>
      <c r="BD728" s="1"/>
    </row>
    <row r="729" spans="54:56" ht="15">
      <c r="BB729" s="1"/>
      <c r="BC729" t="s">
        <v>1761</v>
      </c>
      <c r="BD729" s="1"/>
    </row>
    <row r="730" spans="54:56" ht="15">
      <c r="BB730" s="1"/>
      <c r="BC730" t="s">
        <v>1762</v>
      </c>
      <c r="BD730" s="1"/>
    </row>
    <row r="731" spans="54:56" ht="15">
      <c r="BB731" s="1"/>
      <c r="BC731" t="s">
        <v>1763</v>
      </c>
      <c r="BD731" s="1"/>
    </row>
    <row r="732" spans="54:56" ht="15">
      <c r="BB732" s="1"/>
      <c r="BC732" t="s">
        <v>1764</v>
      </c>
      <c r="BD732" s="1"/>
    </row>
    <row r="733" spans="54:56" ht="15">
      <c r="BB733" s="1"/>
      <c r="BC733" t="s">
        <v>1765</v>
      </c>
      <c r="BD733" s="1"/>
    </row>
    <row r="734" spans="54:56" ht="15">
      <c r="BB734" s="1"/>
      <c r="BC734" t="s">
        <v>1766</v>
      </c>
      <c r="BD734" s="1"/>
    </row>
    <row r="735" spans="54:56" ht="15">
      <c r="BB735" s="1"/>
      <c r="BC735" t="s">
        <v>1767</v>
      </c>
      <c r="BD735" s="1"/>
    </row>
    <row r="736" spans="54:56" ht="15">
      <c r="BB736" s="1"/>
      <c r="BC736" t="s">
        <v>1768</v>
      </c>
      <c r="BD736" s="1"/>
    </row>
    <row r="737" spans="54:56" ht="15">
      <c r="BB737" s="1"/>
      <c r="BC737" t="s">
        <v>1769</v>
      </c>
      <c r="BD737" s="1"/>
    </row>
    <row r="738" spans="54:56" ht="15">
      <c r="BB738" s="1"/>
      <c r="BC738" t="s">
        <v>1770</v>
      </c>
      <c r="BD738" s="1"/>
    </row>
    <row r="739" spans="54:56" ht="15">
      <c r="BB739" s="1"/>
      <c r="BC739" t="s">
        <v>1771</v>
      </c>
      <c r="BD739" s="1"/>
    </row>
    <row r="740" spans="54:56" ht="15">
      <c r="BB740" s="1"/>
      <c r="BC740" t="s">
        <v>1772</v>
      </c>
      <c r="BD740" s="1"/>
    </row>
    <row r="741" spans="54:56" ht="15">
      <c r="BB741" s="1"/>
      <c r="BC741" t="s">
        <v>1773</v>
      </c>
      <c r="BD741" s="1"/>
    </row>
    <row r="742" spans="54:56" ht="15">
      <c r="BB742" s="1"/>
      <c r="BC742" t="s">
        <v>1774</v>
      </c>
      <c r="BD742" s="1"/>
    </row>
    <row r="743" spans="54:56" ht="15">
      <c r="BB743" s="1"/>
      <c r="BC743" t="s">
        <v>1775</v>
      </c>
      <c r="BD743" s="1"/>
    </row>
    <row r="744" spans="54:56" ht="15">
      <c r="BB744" s="1"/>
      <c r="BC744" t="s">
        <v>1776</v>
      </c>
      <c r="BD744" s="1"/>
    </row>
    <row r="745" spans="54:56" ht="15">
      <c r="BB745" s="1"/>
      <c r="BC745" t="s">
        <v>1777</v>
      </c>
      <c r="BD745" s="1"/>
    </row>
    <row r="746" spans="54:56" ht="15">
      <c r="BB746" s="1"/>
      <c r="BC746" t="s">
        <v>1778</v>
      </c>
      <c r="BD746" s="1"/>
    </row>
    <row r="747" spans="54:56" ht="15">
      <c r="BB747" s="1"/>
      <c r="BC747" t="s">
        <v>1779</v>
      </c>
      <c r="BD747" s="1"/>
    </row>
    <row r="748" spans="54:56" ht="15">
      <c r="BB748" s="1"/>
      <c r="BC748" t="s">
        <v>1780</v>
      </c>
      <c r="BD748" s="1"/>
    </row>
    <row r="749" spans="54:56" ht="15">
      <c r="BB749" s="1"/>
      <c r="BC749" t="s">
        <v>1781</v>
      </c>
      <c r="BD749" s="1"/>
    </row>
    <row r="750" spans="54:56" ht="15">
      <c r="BB750" s="1"/>
      <c r="BC750" t="s">
        <v>1782</v>
      </c>
      <c r="BD750" s="1"/>
    </row>
    <row r="751" spans="54:56" ht="15">
      <c r="BB751" s="1"/>
      <c r="BC751" t="s">
        <v>1783</v>
      </c>
      <c r="BD751" s="1"/>
    </row>
    <row r="752" spans="54:56" ht="15">
      <c r="BB752" s="1"/>
      <c r="BC752" t="s">
        <v>1784</v>
      </c>
      <c r="BD752" s="1"/>
    </row>
    <row r="753" spans="54:56" ht="15">
      <c r="BB753" s="1"/>
      <c r="BC753" t="s">
        <v>1785</v>
      </c>
      <c r="BD753" s="1"/>
    </row>
    <row r="754" spans="54:56" ht="15">
      <c r="BB754" s="1"/>
      <c r="BC754" t="s">
        <v>1786</v>
      </c>
      <c r="BD754" s="1"/>
    </row>
    <row r="755" spans="54:56" ht="15">
      <c r="BB755" s="1"/>
      <c r="BC755" t="s">
        <v>1787</v>
      </c>
      <c r="BD755" s="1"/>
    </row>
    <row r="756" spans="54:56" ht="15">
      <c r="BB756" s="1"/>
      <c r="BC756" t="s">
        <v>1788</v>
      </c>
      <c r="BD756" s="1"/>
    </row>
    <row r="757" spans="54:56" ht="15">
      <c r="BB757" s="1"/>
      <c r="BC757" t="s">
        <v>1789</v>
      </c>
      <c r="BD757" s="1"/>
    </row>
    <row r="758" spans="54:56" ht="15">
      <c r="BB758" s="1"/>
      <c r="BC758" t="s">
        <v>1790</v>
      </c>
      <c r="BD758" s="1"/>
    </row>
    <row r="759" spans="54:56" ht="15">
      <c r="BB759" s="1"/>
      <c r="BC759" t="s">
        <v>1791</v>
      </c>
      <c r="BD759" s="1"/>
    </row>
    <row r="760" spans="54:56" ht="15">
      <c r="BB760" s="1"/>
      <c r="BC760" t="s">
        <v>1792</v>
      </c>
      <c r="BD760" s="1"/>
    </row>
    <row r="761" spans="54:56" ht="15">
      <c r="BB761" s="1"/>
      <c r="BC761" t="s">
        <v>1793</v>
      </c>
      <c r="BD761" s="1"/>
    </row>
    <row r="762" spans="54:56" ht="15">
      <c r="BB762" s="1"/>
      <c r="BC762" t="s">
        <v>1794</v>
      </c>
      <c r="BD762" s="1"/>
    </row>
    <row r="763" spans="54:56" ht="15">
      <c r="BB763" s="1"/>
      <c r="BC763" t="s">
        <v>1795</v>
      </c>
      <c r="BD763" s="1"/>
    </row>
    <row r="764" spans="54:56" ht="15">
      <c r="BB764" s="1"/>
      <c r="BC764" t="s">
        <v>1796</v>
      </c>
      <c r="BD764" s="1"/>
    </row>
    <row r="765" spans="54:56" ht="15">
      <c r="BB765" s="1"/>
      <c r="BC765" t="s">
        <v>1797</v>
      </c>
      <c r="BD765" s="1"/>
    </row>
    <row r="766" spans="54:56" ht="15">
      <c r="BB766" s="1"/>
      <c r="BC766" t="s">
        <v>1798</v>
      </c>
      <c r="BD766" s="1"/>
    </row>
    <row r="767" spans="54:56" ht="15">
      <c r="BB767" s="1"/>
      <c r="BC767" t="s">
        <v>1799</v>
      </c>
      <c r="BD767" s="1"/>
    </row>
    <row r="768" spans="54:56" ht="15">
      <c r="BB768" s="1"/>
      <c r="BC768" t="s">
        <v>1800</v>
      </c>
      <c r="BD768" s="1"/>
    </row>
    <row r="769" spans="54:56" ht="15">
      <c r="BB769" s="1"/>
      <c r="BC769" t="s">
        <v>1801</v>
      </c>
      <c r="BD769" s="1"/>
    </row>
    <row r="770" spans="54:56" ht="15">
      <c r="BB770" s="1"/>
      <c r="BC770" t="s">
        <v>1802</v>
      </c>
      <c r="BD770" s="1"/>
    </row>
    <row r="771" spans="54:56" ht="15">
      <c r="BB771" s="1"/>
      <c r="BC771" t="s">
        <v>1803</v>
      </c>
      <c r="BD771" s="1"/>
    </row>
    <row r="772" spans="54:56" ht="15">
      <c r="BB772" s="1"/>
      <c r="BC772" t="s">
        <v>1804</v>
      </c>
      <c r="BD772" s="1"/>
    </row>
    <row r="773" spans="54:56" ht="15">
      <c r="BB773" s="1"/>
      <c r="BC773" t="s">
        <v>1805</v>
      </c>
      <c r="BD773" s="1"/>
    </row>
    <row r="774" spans="54:56" ht="15">
      <c r="BB774" s="1"/>
      <c r="BC774" t="s">
        <v>1806</v>
      </c>
      <c r="BD774" s="1"/>
    </row>
    <row r="775" spans="54:56" ht="15">
      <c r="BB775" s="1"/>
      <c r="BC775" t="s">
        <v>1807</v>
      </c>
      <c r="BD775" s="1"/>
    </row>
    <row r="776" spans="54:56" ht="15">
      <c r="BB776" s="1"/>
      <c r="BC776" t="s">
        <v>1808</v>
      </c>
      <c r="BD776" s="1"/>
    </row>
    <row r="777" spans="54:56" ht="15">
      <c r="BB777" s="1"/>
      <c r="BC777" t="s">
        <v>1870</v>
      </c>
      <c r="BD777" s="1"/>
    </row>
    <row r="778" spans="54:56" ht="15">
      <c r="BB778" s="1"/>
      <c r="BC778" t="s">
        <v>1809</v>
      </c>
      <c r="BD778" s="1"/>
    </row>
    <row r="779" spans="54:56" ht="15">
      <c r="BB779" s="1"/>
      <c r="BC779" t="s">
        <v>1810</v>
      </c>
      <c r="BD779" s="1"/>
    </row>
    <row r="780" spans="54:56" ht="15">
      <c r="BB780" s="1"/>
      <c r="BC780" t="s">
        <v>1811</v>
      </c>
      <c r="BD780" s="1"/>
    </row>
    <row r="781" spans="54:56" ht="15">
      <c r="BB781" s="1"/>
      <c r="BC781" t="s">
        <v>1812</v>
      </c>
      <c r="BD781" s="1"/>
    </row>
    <row r="782" spans="54:56" ht="15">
      <c r="BB782" s="1"/>
      <c r="BC782" t="s">
        <v>1813</v>
      </c>
      <c r="BD782" s="1"/>
    </row>
    <row r="783" spans="54:56" ht="15">
      <c r="BB783" s="1"/>
      <c r="BC783" t="s">
        <v>1814</v>
      </c>
      <c r="BD783" s="1"/>
    </row>
    <row r="784" spans="54:56" ht="15">
      <c r="BB784" s="1"/>
      <c r="BC784" t="s">
        <v>1815</v>
      </c>
      <c r="BD784" s="1"/>
    </row>
    <row r="785" spans="54:56" ht="15">
      <c r="BB785" s="1"/>
      <c r="BC785" t="s">
        <v>1816</v>
      </c>
      <c r="BD785" s="1"/>
    </row>
    <row r="786" spans="54:56" ht="15">
      <c r="BB786" s="1"/>
      <c r="BC786" t="s">
        <v>1817</v>
      </c>
      <c r="BD786" s="1"/>
    </row>
    <row r="787" spans="54:56" ht="15">
      <c r="BB787" s="1"/>
      <c r="BC787" t="s">
        <v>1818</v>
      </c>
      <c r="BD787" s="1"/>
    </row>
    <row r="788" spans="54:56" ht="15">
      <c r="BB788" s="1"/>
      <c r="BC788" t="s">
        <v>1819</v>
      </c>
      <c r="BD788" s="1"/>
    </row>
    <row r="789" spans="54:56" ht="15">
      <c r="BB789" s="1"/>
      <c r="BC789" t="s">
        <v>1820</v>
      </c>
      <c r="BD789" s="1"/>
    </row>
    <row r="790" spans="54:56" ht="15">
      <c r="BB790" s="1"/>
      <c r="BC790" t="s">
        <v>1821</v>
      </c>
      <c r="BD790" s="1"/>
    </row>
    <row r="791" spans="54:56" ht="15">
      <c r="BB791" s="1"/>
      <c r="BC791" t="s">
        <v>1822</v>
      </c>
      <c r="BD791" s="1"/>
    </row>
    <row r="792" spans="54:56" ht="15">
      <c r="BB792" s="1"/>
      <c r="BC792" t="s">
        <v>1823</v>
      </c>
      <c r="BD792" s="1"/>
    </row>
    <row r="793" spans="54:56" ht="15">
      <c r="BB793" s="1"/>
      <c r="BC793" t="s">
        <v>1824</v>
      </c>
      <c r="BD793" s="1"/>
    </row>
    <row r="794" spans="54:56" ht="15">
      <c r="BB794" s="1"/>
      <c r="BC794" t="s">
        <v>1825</v>
      </c>
      <c r="BD794" s="1"/>
    </row>
    <row r="795" spans="54:56" ht="15">
      <c r="BB795" s="1"/>
      <c r="BC795" t="s">
        <v>1826</v>
      </c>
      <c r="BD795" s="1"/>
    </row>
    <row r="796" spans="54:56" ht="15">
      <c r="BB796" s="1"/>
      <c r="BC796" t="s">
        <v>1827</v>
      </c>
      <c r="BD796" s="1"/>
    </row>
    <row r="797" spans="54:56" ht="15">
      <c r="BB797" s="1"/>
      <c r="BC797" t="s">
        <v>1828</v>
      </c>
      <c r="BD797" s="1"/>
    </row>
    <row r="798" spans="54:56" ht="15">
      <c r="BB798" s="1"/>
      <c r="BC798" t="s">
        <v>1829</v>
      </c>
      <c r="BD798" s="1"/>
    </row>
    <row r="799" spans="54:56" ht="15">
      <c r="BB799" s="1"/>
      <c r="BC799" t="s">
        <v>1830</v>
      </c>
      <c r="BD799" s="1"/>
    </row>
    <row r="800" spans="54:56" ht="15">
      <c r="BB800" s="1"/>
      <c r="BC800" t="s">
        <v>1831</v>
      </c>
      <c r="BD800" s="1"/>
    </row>
    <row r="801" spans="54:56" ht="15">
      <c r="BB801" s="1"/>
      <c r="BC801" t="s">
        <v>1832</v>
      </c>
      <c r="BD801" s="1"/>
    </row>
    <row r="802" spans="54:56" ht="15">
      <c r="BB802" s="1"/>
      <c r="BC802" t="s">
        <v>1833</v>
      </c>
      <c r="BD802" s="1"/>
    </row>
    <row r="803" spans="54:56" ht="15">
      <c r="BB803" s="1"/>
      <c r="BC803" t="s">
        <v>1834</v>
      </c>
      <c r="BD803" s="1"/>
    </row>
    <row r="804" spans="54:56" ht="15">
      <c r="BB804" s="1"/>
      <c r="BC804" t="s">
        <v>1835</v>
      </c>
      <c r="BD804" s="1"/>
    </row>
    <row r="805" spans="54:56" ht="15">
      <c r="BB805" s="1"/>
      <c r="BC805" t="s">
        <v>1836</v>
      </c>
      <c r="BD805" s="1"/>
    </row>
    <row r="806" spans="54:56" ht="15">
      <c r="BB806" s="1"/>
      <c r="BC806" t="s">
        <v>1837</v>
      </c>
      <c r="BD806" s="1"/>
    </row>
    <row r="807" spans="54:56" ht="15">
      <c r="BB807" s="1"/>
      <c r="BC807" t="s">
        <v>1838</v>
      </c>
      <c r="BD807" s="1"/>
    </row>
    <row r="808" spans="54:56" ht="15">
      <c r="BB808" s="1"/>
      <c r="BC808" t="s">
        <v>1839</v>
      </c>
      <c r="BD808" s="1"/>
    </row>
    <row r="809" spans="54:56" ht="15">
      <c r="BB809" s="1"/>
      <c r="BC809" t="s">
        <v>1840</v>
      </c>
      <c r="BD809" s="1"/>
    </row>
    <row r="810" spans="54:56" ht="15">
      <c r="BB810" s="1"/>
      <c r="BC810" t="s">
        <v>1841</v>
      </c>
      <c r="BD810" s="1"/>
    </row>
    <row r="811" spans="54:56" ht="15">
      <c r="BB811" s="1"/>
      <c r="BC811" t="s">
        <v>1842</v>
      </c>
      <c r="BD811" s="1"/>
    </row>
    <row r="812" spans="54:56" ht="15">
      <c r="BB812" s="1"/>
      <c r="BD812" s="1"/>
    </row>
  </sheetData>
  <sheetProtection/>
  <dataValidations count="5">
    <dataValidation type="list" allowBlank="1" showInputMessage="1" showErrorMessage="1" sqref="J15:J142">
      <formula1>$BC$1:$BC$811</formula1>
    </dataValidation>
    <dataValidation type="list" allowBlank="1" showInputMessage="1" showErrorMessage="1" sqref="S14:S142 R8:R142">
      <formula1>$BD$1:$BD$7</formula1>
    </dataValidation>
    <dataValidation type="list" allowBlank="1" showInputMessage="1" showErrorMessage="1" sqref="J8:J14">
      <formula1>$BC$3:$BC$841</formula1>
    </dataValidation>
    <dataValidation type="list" allowBlank="1" showInputMessage="1" showErrorMessage="1" sqref="G8:G142">
      <formula1>$BB$1:$BB$7</formula1>
    </dataValidation>
    <dataValidation type="list" allowBlank="1" showInputMessage="1" showErrorMessage="1" sqref="E8:E142">
      <formula1>$BA$1:$BA$7</formula1>
    </dataValidation>
  </dataValidations>
  <printOptions/>
  <pageMargins left="0.7" right="0.7" top="0.75" bottom="0.75" header="0.3" footer="0.3"/>
  <pageSetup horizontalDpi="600" verticalDpi="600" orientation="landscape" paperSize="9" scale="99" r:id="rId2"/>
  <colBreaks count="1" manualBreakCount="1">
    <brk id="13" max="12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O815"/>
  <sheetViews>
    <sheetView zoomScalePageLayoutView="0" workbookViewId="0" topLeftCell="A1">
      <selection activeCell="A1" sqref="A1"/>
    </sheetView>
  </sheetViews>
  <sheetFormatPr defaultColWidth="9.140625" defaultRowHeight="15" outlineLevelCol="1"/>
  <cols>
    <col min="2" max="2" width="15.421875" style="25" customWidth="1"/>
    <col min="3" max="3" width="13.28125" style="0" customWidth="1"/>
    <col min="4" max="4" width="12.57421875" style="0" customWidth="1"/>
    <col min="5" max="5" width="12.140625" style="50" bestFit="1" customWidth="1"/>
    <col min="6" max="6" width="12.421875" style="4" bestFit="1" customWidth="1"/>
    <col min="7" max="7" width="11.421875" style="4" bestFit="1" customWidth="1"/>
    <col min="8" max="8" width="13.57421875" style="5" customWidth="1"/>
    <col min="9" max="9" width="15.421875" style="5" bestFit="1" customWidth="1"/>
    <col min="10" max="10" width="35.57421875" style="4" customWidth="1"/>
    <col min="11" max="11" width="13.00390625" style="4" customWidth="1"/>
    <col min="12" max="12" width="11.7109375" style="4" customWidth="1"/>
    <col min="13" max="13" width="13.57421875" style="4" customWidth="1"/>
    <col min="14" max="14" width="15.140625" style="4" bestFit="1" customWidth="1"/>
    <col min="15" max="15" width="9.140625" style="33" customWidth="1"/>
    <col min="16" max="16" width="38.57421875" style="55" customWidth="1"/>
    <col min="17" max="17" width="11.28125" style="0" bestFit="1" customWidth="1"/>
    <col min="18" max="18" width="10.7109375" style="0" bestFit="1" customWidth="1"/>
    <col min="19" max="19" width="14.421875" style="14" customWidth="1"/>
    <col min="20" max="20" width="9.140625" style="14" customWidth="1"/>
    <col min="21" max="21" width="9.8515625" style="14" customWidth="1"/>
    <col min="22" max="22" width="12.28125" style="0" bestFit="1" customWidth="1"/>
    <col min="53" max="53" width="11.00390625" style="0" customWidth="1" outlineLevel="1"/>
    <col min="54" max="54" width="11.421875" style="0" customWidth="1" outlineLevel="1"/>
    <col min="55" max="55" width="69.7109375" style="0" customWidth="1" outlineLevel="1"/>
    <col min="56" max="56" width="10.7109375" style="0" customWidth="1" outlineLevel="1"/>
    <col min="145" max="145" width="9.28125" style="0" customWidth="1"/>
  </cols>
  <sheetData>
    <row r="1" spans="2:55" s="1" customFormat="1" ht="15">
      <c r="B1" s="24"/>
      <c r="E1" s="48"/>
      <c r="F1" s="23"/>
      <c r="G1" s="23"/>
      <c r="H1" s="34"/>
      <c r="I1" s="34"/>
      <c r="J1" s="23"/>
      <c r="K1" s="23"/>
      <c r="L1" s="23"/>
      <c r="M1" s="23"/>
      <c r="N1" s="24"/>
      <c r="S1" s="28"/>
      <c r="T1" s="28"/>
      <c r="U1" s="28"/>
      <c r="BC1"/>
    </row>
    <row r="2" spans="2:56" s="1" customFormat="1" ht="15.75">
      <c r="B2" s="24"/>
      <c r="D2" s="15" t="s">
        <v>1515</v>
      </c>
      <c r="E2" s="48"/>
      <c r="F2" s="23"/>
      <c r="G2" s="23"/>
      <c r="H2" s="34"/>
      <c r="I2" s="34"/>
      <c r="J2" s="23"/>
      <c r="K2" s="23"/>
      <c r="L2" s="23"/>
      <c r="M2" s="23"/>
      <c r="N2" s="24"/>
      <c r="P2" s="15"/>
      <c r="S2" s="28"/>
      <c r="T2" s="28"/>
      <c r="U2" s="28"/>
      <c r="BA2" t="s">
        <v>1875</v>
      </c>
      <c r="BB2" t="s">
        <v>1876</v>
      </c>
      <c r="BC2" t="s">
        <v>1877</v>
      </c>
      <c r="BD2" t="s">
        <v>1878</v>
      </c>
    </row>
    <row r="3" spans="2:56" s="1" customFormat="1" ht="15.75">
      <c r="B3" s="24"/>
      <c r="D3" s="15" t="s">
        <v>8</v>
      </c>
      <c r="E3" s="48"/>
      <c r="F3" s="23"/>
      <c r="G3" s="23"/>
      <c r="H3" s="34"/>
      <c r="I3" s="34"/>
      <c r="J3" s="23"/>
      <c r="K3" s="23"/>
      <c r="L3" s="23"/>
      <c r="M3" s="23"/>
      <c r="N3" s="24"/>
      <c r="P3" s="15"/>
      <c r="S3" s="28"/>
      <c r="T3" s="28"/>
      <c r="U3" s="28"/>
      <c r="BA3" t="s">
        <v>1879</v>
      </c>
      <c r="BB3" t="s">
        <v>1880</v>
      </c>
      <c r="BC3" t="s">
        <v>1882</v>
      </c>
      <c r="BD3" t="s">
        <v>1883</v>
      </c>
    </row>
    <row r="4" spans="2:56" s="1" customFormat="1" ht="15.75">
      <c r="B4" s="24"/>
      <c r="D4" s="15" t="s">
        <v>250</v>
      </c>
      <c r="E4" s="48"/>
      <c r="F4" s="23"/>
      <c r="G4" s="23"/>
      <c r="H4" s="34"/>
      <c r="I4" s="34"/>
      <c r="J4" s="23"/>
      <c r="K4" s="23"/>
      <c r="L4" s="23"/>
      <c r="M4" s="23"/>
      <c r="N4" s="24"/>
      <c r="P4" s="15"/>
      <c r="S4" s="28"/>
      <c r="T4" s="28"/>
      <c r="U4" s="28"/>
      <c r="BA4" t="s">
        <v>1884</v>
      </c>
      <c r="BB4" t="s">
        <v>1885</v>
      </c>
      <c r="BC4" t="s">
        <v>1886</v>
      </c>
      <c r="BD4" t="s">
        <v>1887</v>
      </c>
    </row>
    <row r="5" spans="2:56" s="1" customFormat="1" ht="15">
      <c r="B5" s="24"/>
      <c r="E5" s="48"/>
      <c r="F5" s="23"/>
      <c r="G5" s="23"/>
      <c r="H5" s="34"/>
      <c r="I5" s="34"/>
      <c r="J5" s="23"/>
      <c r="K5" s="23"/>
      <c r="L5" s="23"/>
      <c r="M5" s="23"/>
      <c r="N5" s="24"/>
      <c r="S5" s="28"/>
      <c r="T5" s="28"/>
      <c r="U5" s="28"/>
      <c r="BA5" t="s">
        <v>1888</v>
      </c>
      <c r="BB5" t="s">
        <v>1889</v>
      </c>
      <c r="BC5" t="s">
        <v>1890</v>
      </c>
      <c r="BD5" t="s">
        <v>1891</v>
      </c>
    </row>
    <row r="6" spans="2:56" s="1" customFormat="1" ht="15">
      <c r="B6" s="24"/>
      <c r="E6" s="48"/>
      <c r="F6" s="23"/>
      <c r="G6" s="23"/>
      <c r="H6" s="34"/>
      <c r="I6" s="34"/>
      <c r="J6" s="23"/>
      <c r="K6" s="23"/>
      <c r="L6" s="23"/>
      <c r="M6" s="23"/>
      <c r="N6" s="24"/>
      <c r="S6" s="28"/>
      <c r="T6" s="28"/>
      <c r="U6" s="28"/>
      <c r="BA6" t="s">
        <v>1892</v>
      </c>
      <c r="BB6" t="s">
        <v>1893</v>
      </c>
      <c r="BC6" t="s">
        <v>1894</v>
      </c>
      <c r="BD6" t="s">
        <v>1895</v>
      </c>
    </row>
    <row r="7" spans="1:145" s="3" customFormat="1" ht="15">
      <c r="A7" s="7" t="s">
        <v>1854</v>
      </c>
      <c r="B7" s="81" t="s">
        <v>1855</v>
      </c>
      <c r="C7" s="7" t="s">
        <v>1856</v>
      </c>
      <c r="D7" s="7" t="s">
        <v>1857</v>
      </c>
      <c r="E7" s="7" t="s">
        <v>1858</v>
      </c>
      <c r="F7" s="7" t="s">
        <v>1859</v>
      </c>
      <c r="G7" s="7" t="s">
        <v>1860</v>
      </c>
      <c r="H7" s="7" t="s">
        <v>1861</v>
      </c>
      <c r="I7" s="7" t="s">
        <v>1862</v>
      </c>
      <c r="J7" s="7" t="s">
        <v>1863</v>
      </c>
      <c r="K7" s="7" t="s">
        <v>1864</v>
      </c>
      <c r="L7" s="7" t="s">
        <v>1865</v>
      </c>
      <c r="M7" s="81" t="s">
        <v>1866</v>
      </c>
      <c r="N7" s="7" t="s">
        <v>1867</v>
      </c>
      <c r="O7" s="81" t="s">
        <v>1868</v>
      </c>
      <c r="P7" s="80" t="s">
        <v>1869</v>
      </c>
      <c r="Q7" s="7" t="s">
        <v>1870</v>
      </c>
      <c r="R7" s="7" t="s">
        <v>1871</v>
      </c>
      <c r="S7" s="7" t="s">
        <v>1843</v>
      </c>
      <c r="T7" s="7" t="s">
        <v>1872</v>
      </c>
      <c r="U7" s="7" t="s">
        <v>1873</v>
      </c>
      <c r="V7" s="7" t="s">
        <v>1874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1896</v>
      </c>
      <c r="BB7" t="s">
        <v>1897</v>
      </c>
      <c r="BC7" t="s">
        <v>1898</v>
      </c>
      <c r="BD7" t="s">
        <v>1899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s="6">
        <v>1</v>
      </c>
      <c r="B8" s="71">
        <v>66177661202</v>
      </c>
      <c r="C8" s="11" t="s">
        <v>1525</v>
      </c>
      <c r="D8" s="11" t="s">
        <v>1468</v>
      </c>
      <c r="E8" s="6" t="s">
        <v>1896</v>
      </c>
      <c r="F8" s="6">
        <v>244</v>
      </c>
      <c r="G8" s="6" t="s">
        <v>1906</v>
      </c>
      <c r="H8" s="9" t="s">
        <v>1526</v>
      </c>
      <c r="I8" s="9" t="s">
        <v>1524</v>
      </c>
      <c r="J8" s="6" t="s">
        <v>256</v>
      </c>
      <c r="K8" s="6" t="s">
        <v>1242</v>
      </c>
      <c r="L8" s="6">
        <v>5</v>
      </c>
      <c r="M8" s="12" t="s">
        <v>1847</v>
      </c>
      <c r="N8" s="6">
        <v>1</v>
      </c>
      <c r="O8" s="18">
        <f>40+30+30</f>
        <v>100</v>
      </c>
      <c r="P8" s="62" t="s">
        <v>189</v>
      </c>
      <c r="Q8" s="6"/>
      <c r="R8" s="6"/>
      <c r="S8" s="63" t="s">
        <v>188</v>
      </c>
      <c r="T8" s="6"/>
      <c r="U8" s="13"/>
      <c r="V8" s="6"/>
      <c r="W8" s="14"/>
      <c r="BB8" s="1"/>
      <c r="BC8" t="s">
        <v>654</v>
      </c>
      <c r="BD8" s="1"/>
    </row>
    <row r="9" spans="1:56" ht="15">
      <c r="A9" s="6">
        <v>2</v>
      </c>
      <c r="B9" s="71">
        <v>85190342870</v>
      </c>
      <c r="C9" s="11" t="s">
        <v>1322</v>
      </c>
      <c r="D9" s="11" t="s">
        <v>1372</v>
      </c>
      <c r="E9" s="6" t="s">
        <v>1896</v>
      </c>
      <c r="F9" s="6">
        <v>244</v>
      </c>
      <c r="G9" s="6" t="s">
        <v>1905</v>
      </c>
      <c r="H9" s="9" t="s">
        <v>1272</v>
      </c>
      <c r="I9" s="9" t="s">
        <v>1524</v>
      </c>
      <c r="J9" s="6" t="s">
        <v>256</v>
      </c>
      <c r="K9" s="6" t="s">
        <v>1242</v>
      </c>
      <c r="L9" s="6">
        <v>5</v>
      </c>
      <c r="M9" s="12" t="s">
        <v>1847</v>
      </c>
      <c r="N9" s="6">
        <v>2</v>
      </c>
      <c r="O9" s="18">
        <f>39+30+30</f>
        <v>99</v>
      </c>
      <c r="P9" s="62" t="s">
        <v>186</v>
      </c>
      <c r="Q9" s="6"/>
      <c r="R9" s="6"/>
      <c r="S9" s="63" t="s">
        <v>187</v>
      </c>
      <c r="T9" s="6"/>
      <c r="U9" s="13"/>
      <c r="V9" s="6"/>
      <c r="W9" s="14"/>
      <c r="BB9" s="1"/>
      <c r="BC9" t="s">
        <v>655</v>
      </c>
      <c r="BD9" s="1"/>
    </row>
    <row r="10" spans="1:56" ht="15">
      <c r="A10" s="6">
        <v>3</v>
      </c>
      <c r="B10" s="71">
        <v>22789495176</v>
      </c>
      <c r="C10" s="11" t="s">
        <v>1529</v>
      </c>
      <c r="D10" s="11" t="s">
        <v>1530</v>
      </c>
      <c r="E10" s="6" t="s">
        <v>1896</v>
      </c>
      <c r="F10" s="6">
        <v>244</v>
      </c>
      <c r="G10" s="6" t="s">
        <v>1906</v>
      </c>
      <c r="H10" s="9" t="s">
        <v>1526</v>
      </c>
      <c r="I10" s="9" t="s">
        <v>1524</v>
      </c>
      <c r="J10" s="6" t="s">
        <v>256</v>
      </c>
      <c r="K10" s="6" t="s">
        <v>1242</v>
      </c>
      <c r="L10" s="6">
        <v>5</v>
      </c>
      <c r="M10" s="12" t="s">
        <v>1847</v>
      </c>
      <c r="N10" s="6">
        <v>3</v>
      </c>
      <c r="O10" s="18">
        <f>38+30+30</f>
        <v>98</v>
      </c>
      <c r="P10" s="62" t="s">
        <v>190</v>
      </c>
      <c r="Q10" s="6"/>
      <c r="R10" s="6"/>
      <c r="S10" s="63" t="s">
        <v>174</v>
      </c>
      <c r="T10" s="6"/>
      <c r="U10" s="13"/>
      <c r="V10" s="6"/>
      <c r="W10" s="14"/>
      <c r="BB10" s="1"/>
      <c r="BC10" t="s">
        <v>656</v>
      </c>
      <c r="BD10" s="1"/>
    </row>
    <row r="11" spans="1:56" ht="15">
      <c r="A11" s="6">
        <v>4</v>
      </c>
      <c r="B11" s="71">
        <v>8427752016</v>
      </c>
      <c r="C11" s="11" t="s">
        <v>1322</v>
      </c>
      <c r="D11" s="11" t="s">
        <v>1381</v>
      </c>
      <c r="E11" s="6" t="s">
        <v>1896</v>
      </c>
      <c r="F11" s="6">
        <v>244</v>
      </c>
      <c r="G11" s="6" t="s">
        <v>1906</v>
      </c>
      <c r="H11" s="9" t="s">
        <v>1272</v>
      </c>
      <c r="I11" s="9" t="s">
        <v>1524</v>
      </c>
      <c r="J11" s="6" t="s">
        <v>256</v>
      </c>
      <c r="K11" s="6" t="s">
        <v>1242</v>
      </c>
      <c r="L11" s="6">
        <v>5</v>
      </c>
      <c r="M11" s="12" t="s">
        <v>1847</v>
      </c>
      <c r="N11" s="6">
        <v>4</v>
      </c>
      <c r="O11" s="18">
        <f>37+30+30</f>
        <v>97</v>
      </c>
      <c r="P11" s="62" t="s">
        <v>198</v>
      </c>
      <c r="Q11" s="6"/>
      <c r="R11" s="6"/>
      <c r="S11" s="63" t="s">
        <v>199</v>
      </c>
      <c r="T11" s="6"/>
      <c r="U11" s="13"/>
      <c r="V11" s="6"/>
      <c r="W11" s="14"/>
      <c r="BB11" s="1"/>
      <c r="BC11" t="s">
        <v>657</v>
      </c>
      <c r="BD11" s="1"/>
    </row>
    <row r="12" spans="1:56" ht="15">
      <c r="A12" s="6">
        <v>5</v>
      </c>
      <c r="B12" s="71">
        <v>50754463610</v>
      </c>
      <c r="C12" s="11" t="s">
        <v>1354</v>
      </c>
      <c r="D12" s="11" t="s">
        <v>1527</v>
      </c>
      <c r="E12" s="6" t="s">
        <v>1896</v>
      </c>
      <c r="F12" s="6">
        <v>244</v>
      </c>
      <c r="G12" s="6" t="s">
        <v>1906</v>
      </c>
      <c r="H12" s="9" t="s">
        <v>1272</v>
      </c>
      <c r="I12" s="9" t="s">
        <v>1524</v>
      </c>
      <c r="J12" s="6" t="s">
        <v>256</v>
      </c>
      <c r="K12" s="6" t="s">
        <v>1242</v>
      </c>
      <c r="L12" s="6">
        <v>5</v>
      </c>
      <c r="M12" s="12" t="s">
        <v>1847</v>
      </c>
      <c r="N12" s="6">
        <v>5</v>
      </c>
      <c r="O12" s="18">
        <f>35+30+30</f>
        <v>95</v>
      </c>
      <c r="P12" s="62" t="s">
        <v>191</v>
      </c>
      <c r="Q12" s="6"/>
      <c r="R12" s="6"/>
      <c r="S12" s="63" t="s">
        <v>192</v>
      </c>
      <c r="T12" s="6"/>
      <c r="U12" s="13"/>
      <c r="V12" s="6"/>
      <c r="W12" s="14"/>
      <c r="BB12" s="1"/>
      <c r="BC12" t="s">
        <v>658</v>
      </c>
      <c r="BD12" s="1"/>
    </row>
    <row r="13" spans="1:56" ht="15">
      <c r="A13" s="6">
        <v>6</v>
      </c>
      <c r="B13" s="71">
        <v>35005681447</v>
      </c>
      <c r="C13" s="11" t="s">
        <v>1278</v>
      </c>
      <c r="D13" s="11" t="s">
        <v>1528</v>
      </c>
      <c r="E13" s="6" t="s">
        <v>1896</v>
      </c>
      <c r="F13" s="6">
        <v>244</v>
      </c>
      <c r="G13" s="6" t="s">
        <v>1906</v>
      </c>
      <c r="H13" s="9" t="s">
        <v>1272</v>
      </c>
      <c r="I13" s="9" t="s">
        <v>1524</v>
      </c>
      <c r="J13" s="6" t="s">
        <v>256</v>
      </c>
      <c r="K13" s="6" t="s">
        <v>1242</v>
      </c>
      <c r="L13" s="6">
        <v>5</v>
      </c>
      <c r="M13" s="12" t="s">
        <v>1847</v>
      </c>
      <c r="N13" s="6">
        <v>6</v>
      </c>
      <c r="O13" s="18">
        <f>35+30+30</f>
        <v>95</v>
      </c>
      <c r="P13" s="62" t="s">
        <v>193</v>
      </c>
      <c r="Q13" s="6"/>
      <c r="R13" s="6"/>
      <c r="S13" s="63" t="s">
        <v>192</v>
      </c>
      <c r="T13" s="6"/>
      <c r="U13" s="13"/>
      <c r="V13" s="6"/>
      <c r="W13" s="14"/>
      <c r="BB13" s="1"/>
      <c r="BC13" t="s">
        <v>659</v>
      </c>
      <c r="BD13" s="1"/>
    </row>
    <row r="14" spans="1:56" ht="15">
      <c r="A14" s="6">
        <v>7</v>
      </c>
      <c r="B14" s="71">
        <v>66371753194</v>
      </c>
      <c r="C14" s="11" t="s">
        <v>1532</v>
      </c>
      <c r="D14" s="11" t="s">
        <v>1401</v>
      </c>
      <c r="E14" s="6" t="s">
        <v>1896</v>
      </c>
      <c r="F14" s="6">
        <v>244</v>
      </c>
      <c r="G14" s="6" t="s">
        <v>1906</v>
      </c>
      <c r="H14" s="9" t="s">
        <v>1526</v>
      </c>
      <c r="I14" s="9" t="s">
        <v>1524</v>
      </c>
      <c r="J14" s="6" t="s">
        <v>256</v>
      </c>
      <c r="K14" s="6" t="s">
        <v>1242</v>
      </c>
      <c r="L14" s="6">
        <v>5</v>
      </c>
      <c r="M14" s="12" t="s">
        <v>1847</v>
      </c>
      <c r="N14" s="6">
        <v>7</v>
      </c>
      <c r="O14" s="18">
        <f>34+30+30</f>
        <v>94</v>
      </c>
      <c r="P14" s="62" t="s">
        <v>196</v>
      </c>
      <c r="Q14" s="6"/>
      <c r="R14" s="6"/>
      <c r="S14" s="63" t="s">
        <v>197</v>
      </c>
      <c r="T14" s="6"/>
      <c r="U14" s="13"/>
      <c r="V14" s="6"/>
      <c r="W14" s="14"/>
      <c r="BB14" s="1"/>
      <c r="BC14" t="s">
        <v>660</v>
      </c>
      <c r="BD14" s="1"/>
    </row>
    <row r="15" spans="1:56" ht="15">
      <c r="A15" s="6">
        <v>8</v>
      </c>
      <c r="B15" s="71">
        <v>76637832024</v>
      </c>
      <c r="C15" s="11" t="s">
        <v>1311</v>
      </c>
      <c r="D15" s="11" t="s">
        <v>1533</v>
      </c>
      <c r="E15" s="6" t="s">
        <v>1896</v>
      </c>
      <c r="F15" s="6">
        <v>244</v>
      </c>
      <c r="G15" s="6" t="s">
        <v>1906</v>
      </c>
      <c r="H15" s="9" t="s">
        <v>1272</v>
      </c>
      <c r="I15" s="9" t="s">
        <v>1524</v>
      </c>
      <c r="J15" s="6" t="s">
        <v>256</v>
      </c>
      <c r="K15" s="6" t="s">
        <v>1242</v>
      </c>
      <c r="L15" s="6">
        <v>5</v>
      </c>
      <c r="M15" s="12" t="s">
        <v>1847</v>
      </c>
      <c r="N15" s="6">
        <v>8</v>
      </c>
      <c r="O15" s="18">
        <f>32+30+30</f>
        <v>92</v>
      </c>
      <c r="P15" s="62" t="s">
        <v>200</v>
      </c>
      <c r="Q15" s="6"/>
      <c r="R15" s="6"/>
      <c r="S15" s="63" t="s">
        <v>201</v>
      </c>
      <c r="T15" s="6"/>
      <c r="U15" s="13"/>
      <c r="V15" s="6"/>
      <c r="W15" s="14"/>
      <c r="BB15" s="1"/>
      <c r="BC15" t="s">
        <v>661</v>
      </c>
      <c r="BD15" s="1"/>
    </row>
    <row r="16" spans="1:56" ht="15">
      <c r="A16" s="6">
        <v>9</v>
      </c>
      <c r="B16" s="71">
        <v>80137795467</v>
      </c>
      <c r="C16" s="11" t="s">
        <v>1531</v>
      </c>
      <c r="D16" s="11" t="s">
        <v>1298</v>
      </c>
      <c r="E16" s="6" t="s">
        <v>1896</v>
      </c>
      <c r="F16" s="6">
        <v>244</v>
      </c>
      <c r="G16" s="6" t="s">
        <v>1906</v>
      </c>
      <c r="H16" s="9" t="s">
        <v>1272</v>
      </c>
      <c r="I16" s="9" t="s">
        <v>1524</v>
      </c>
      <c r="J16" s="6" t="s">
        <v>256</v>
      </c>
      <c r="K16" s="6" t="s">
        <v>1242</v>
      </c>
      <c r="L16" s="6">
        <v>5</v>
      </c>
      <c r="M16" s="12" t="s">
        <v>1847</v>
      </c>
      <c r="N16" s="6">
        <v>9</v>
      </c>
      <c r="O16" s="18">
        <f>30+30+30</f>
        <v>90</v>
      </c>
      <c r="P16" s="62" t="s">
        <v>194</v>
      </c>
      <c r="Q16" s="6"/>
      <c r="R16" s="6"/>
      <c r="S16" s="63" t="s">
        <v>195</v>
      </c>
      <c r="T16" s="6"/>
      <c r="U16" s="13"/>
      <c r="V16" s="6"/>
      <c r="W16" s="14"/>
      <c r="BB16" s="1"/>
      <c r="BC16" t="s">
        <v>662</v>
      </c>
      <c r="BD16" s="1"/>
    </row>
    <row r="17" spans="1:56" ht="15">
      <c r="A17" s="6"/>
      <c r="W17" s="14"/>
      <c r="BB17" s="1"/>
      <c r="BC17" t="s">
        <v>671</v>
      </c>
      <c r="BD17" s="1"/>
    </row>
    <row r="18" spans="23:56" ht="15">
      <c r="W18" s="14"/>
      <c r="BB18" s="1"/>
      <c r="BC18" t="s">
        <v>672</v>
      </c>
      <c r="BD18" s="1"/>
    </row>
    <row r="19" spans="23:56" ht="15">
      <c r="W19" s="14"/>
      <c r="BB19" s="1"/>
      <c r="BC19" t="s">
        <v>673</v>
      </c>
      <c r="BD19" s="1"/>
    </row>
    <row r="20" spans="23:56" ht="15">
      <c r="W20" s="14"/>
      <c r="BB20" s="1"/>
      <c r="BC20" t="s">
        <v>674</v>
      </c>
      <c r="BD20" s="1"/>
    </row>
    <row r="21" spans="23:56" ht="15">
      <c r="W21" s="14"/>
      <c r="BB21" s="1"/>
      <c r="BC21" t="s">
        <v>675</v>
      </c>
      <c r="BD21" s="1"/>
    </row>
    <row r="22" spans="23:56" ht="15">
      <c r="W22" s="14"/>
      <c r="BB22" s="1"/>
      <c r="BC22" t="s">
        <v>676</v>
      </c>
      <c r="BD22" s="1"/>
    </row>
    <row r="23" spans="23:56" ht="15">
      <c r="W23" s="14"/>
      <c r="BB23" s="1"/>
      <c r="BC23" t="s">
        <v>677</v>
      </c>
      <c r="BD23" s="1"/>
    </row>
    <row r="24" spans="23:56" ht="15">
      <c r="W24" s="14"/>
      <c r="BB24" s="1"/>
      <c r="BC24" t="s">
        <v>678</v>
      </c>
      <c r="BD24" s="1"/>
    </row>
    <row r="25" spans="23:56" ht="15">
      <c r="W25" s="14"/>
      <c r="BB25" s="1"/>
      <c r="BC25" t="s">
        <v>679</v>
      </c>
      <c r="BD25" s="1"/>
    </row>
    <row r="26" spans="23:56" ht="15">
      <c r="W26" s="14"/>
      <c r="BB26" s="1"/>
      <c r="BC26" t="s">
        <v>680</v>
      </c>
      <c r="BD26" s="1"/>
    </row>
    <row r="27" spans="23:56" ht="15">
      <c r="W27" s="14"/>
      <c r="BB27" s="1"/>
      <c r="BC27" t="s">
        <v>681</v>
      </c>
      <c r="BD27" s="1"/>
    </row>
    <row r="28" spans="23:56" ht="15">
      <c r="W28" s="14"/>
      <c r="BB28" s="1"/>
      <c r="BC28" t="s">
        <v>682</v>
      </c>
      <c r="BD28" s="1"/>
    </row>
    <row r="29" spans="23:56" ht="15">
      <c r="W29" s="14"/>
      <c r="BB29" s="1"/>
      <c r="BC29" t="s">
        <v>683</v>
      </c>
      <c r="BD29" s="1"/>
    </row>
    <row r="30" spans="23:56" ht="15">
      <c r="W30" s="14"/>
      <c r="BB30" s="1"/>
      <c r="BC30" t="s">
        <v>684</v>
      </c>
      <c r="BD30" s="1"/>
    </row>
    <row r="31" spans="23:56" ht="15">
      <c r="W31" s="14"/>
      <c r="BB31" s="1"/>
      <c r="BC31" t="s">
        <v>685</v>
      </c>
      <c r="BD31" s="1"/>
    </row>
    <row r="32" spans="23:56" ht="15">
      <c r="W32" s="14"/>
      <c r="BB32" s="1"/>
      <c r="BC32" t="s">
        <v>686</v>
      </c>
      <c r="BD32" s="1"/>
    </row>
    <row r="33" spans="23:56" ht="15">
      <c r="W33" s="14"/>
      <c r="BB33" s="1"/>
      <c r="BC33" t="s">
        <v>688</v>
      </c>
      <c r="BD33" s="1"/>
    </row>
    <row r="34" spans="23:56" ht="15">
      <c r="W34" s="14"/>
      <c r="BB34" s="1"/>
      <c r="BC34" t="s">
        <v>689</v>
      </c>
      <c r="BD34" s="1"/>
    </row>
    <row r="35" spans="23:56" ht="15">
      <c r="W35" s="14"/>
      <c r="BB35" s="1"/>
      <c r="BC35" t="s">
        <v>690</v>
      </c>
      <c r="BD35" s="1"/>
    </row>
    <row r="36" spans="23:56" ht="15">
      <c r="W36" s="14"/>
      <c r="BB36" s="1"/>
      <c r="BC36" t="s">
        <v>740</v>
      </c>
      <c r="BD36" s="1"/>
    </row>
    <row r="37" spans="23:56" ht="15">
      <c r="W37" s="14"/>
      <c r="BB37" s="1"/>
      <c r="BC37" t="s">
        <v>741</v>
      </c>
      <c r="BD37" s="1"/>
    </row>
    <row r="38" spans="23:56" ht="15">
      <c r="W38" s="14"/>
      <c r="BB38" s="1"/>
      <c r="BC38" t="s">
        <v>742</v>
      </c>
      <c r="BD38" s="1"/>
    </row>
    <row r="39" spans="23:56" ht="15">
      <c r="W39" s="14"/>
      <c r="BB39" s="1"/>
      <c r="BC39" t="s">
        <v>743</v>
      </c>
      <c r="BD39" s="1"/>
    </row>
    <row r="40" spans="23:56" ht="15">
      <c r="W40" s="14"/>
      <c r="BB40" s="1"/>
      <c r="BC40" t="s">
        <v>744</v>
      </c>
      <c r="BD40" s="1"/>
    </row>
    <row r="41" spans="23:56" ht="15">
      <c r="W41" s="14"/>
      <c r="BB41" s="1"/>
      <c r="BC41" t="s">
        <v>745</v>
      </c>
      <c r="BD41" s="1"/>
    </row>
    <row r="42" spans="23:56" ht="15">
      <c r="W42" s="14"/>
      <c r="BB42" s="1"/>
      <c r="BC42" t="s">
        <v>746</v>
      </c>
      <c r="BD42" s="1"/>
    </row>
    <row r="43" spans="23:56" ht="15">
      <c r="W43" s="14"/>
      <c r="BB43" s="1"/>
      <c r="BC43" t="s">
        <v>747</v>
      </c>
      <c r="BD43" s="1"/>
    </row>
    <row r="44" spans="23:56" ht="15">
      <c r="W44" s="14"/>
      <c r="BB44" s="1"/>
      <c r="BC44" t="s">
        <v>748</v>
      </c>
      <c r="BD44" s="1"/>
    </row>
    <row r="45" spans="23:56" ht="15">
      <c r="W45" s="14"/>
      <c r="BB45" s="1"/>
      <c r="BC45" t="s">
        <v>749</v>
      </c>
      <c r="BD45" s="1"/>
    </row>
    <row r="46" spans="54:56" ht="15">
      <c r="BB46" s="1"/>
      <c r="BC46" t="s">
        <v>750</v>
      </c>
      <c r="BD46" s="1"/>
    </row>
    <row r="47" spans="54:56" ht="15">
      <c r="BB47" s="1"/>
      <c r="BC47" t="s">
        <v>751</v>
      </c>
      <c r="BD47" s="1"/>
    </row>
    <row r="48" spans="54:56" ht="15">
      <c r="BB48" s="1"/>
      <c r="BC48" t="s">
        <v>752</v>
      </c>
      <c r="BD48" s="1"/>
    </row>
    <row r="49" spans="54:56" ht="15">
      <c r="BB49" s="1"/>
      <c r="BC49" t="s">
        <v>753</v>
      </c>
      <c r="BD49" s="1"/>
    </row>
    <row r="50" spans="54:56" ht="15">
      <c r="BB50" s="1"/>
      <c r="BC50" t="s">
        <v>754</v>
      </c>
      <c r="BD50" s="1"/>
    </row>
    <row r="51" spans="54:56" ht="15">
      <c r="BB51" s="1"/>
      <c r="BC51" t="s">
        <v>755</v>
      </c>
      <c r="BD51" s="1"/>
    </row>
    <row r="52" spans="54:56" ht="15">
      <c r="BB52" s="1"/>
      <c r="BC52" t="s">
        <v>756</v>
      </c>
      <c r="BD52" s="1"/>
    </row>
    <row r="53" spans="54:56" ht="15">
      <c r="BB53" s="1"/>
      <c r="BC53" t="s">
        <v>757</v>
      </c>
      <c r="BD53" s="1"/>
    </row>
    <row r="54" spans="54:56" ht="15">
      <c r="BB54" s="1"/>
      <c r="BC54" t="s">
        <v>758</v>
      </c>
      <c r="BD54" s="1"/>
    </row>
    <row r="55" spans="54:56" ht="15">
      <c r="BB55" s="1"/>
      <c r="BC55" t="s">
        <v>759</v>
      </c>
      <c r="BD55" s="1"/>
    </row>
    <row r="56" spans="54:56" ht="15">
      <c r="BB56" s="1"/>
      <c r="BC56" t="s">
        <v>760</v>
      </c>
      <c r="BD56" s="1"/>
    </row>
    <row r="57" spans="54:56" ht="15">
      <c r="BB57" s="1"/>
      <c r="BC57" t="s">
        <v>761</v>
      </c>
      <c r="BD57" s="1"/>
    </row>
    <row r="58" spans="54:56" ht="15">
      <c r="BB58" s="1"/>
      <c r="BC58" t="s">
        <v>762</v>
      </c>
      <c r="BD58" s="1"/>
    </row>
    <row r="59" spans="54:56" ht="15">
      <c r="BB59" s="1"/>
      <c r="BC59" t="s">
        <v>763</v>
      </c>
      <c r="BD59" s="1"/>
    </row>
    <row r="60" spans="54:56" ht="15">
      <c r="BB60" s="1"/>
      <c r="BC60" t="s">
        <v>764</v>
      </c>
      <c r="BD60" s="1"/>
    </row>
    <row r="61" spans="54:56" ht="15">
      <c r="BB61" s="1"/>
      <c r="BC61" t="s">
        <v>765</v>
      </c>
      <c r="BD61" s="1"/>
    </row>
    <row r="62" spans="54:56" ht="15">
      <c r="BB62" s="1"/>
      <c r="BC62" t="s">
        <v>766</v>
      </c>
      <c r="BD62" s="1"/>
    </row>
    <row r="63" spans="54:56" ht="15">
      <c r="BB63" s="1"/>
      <c r="BC63" t="s">
        <v>767</v>
      </c>
      <c r="BD63" s="1"/>
    </row>
    <row r="64" spans="54:56" ht="15">
      <c r="BB64" s="1"/>
      <c r="BC64" t="s">
        <v>768</v>
      </c>
      <c r="BD64" s="1"/>
    </row>
    <row r="65" spans="54:56" ht="15">
      <c r="BB65" s="1"/>
      <c r="BC65" t="s">
        <v>769</v>
      </c>
      <c r="BD65" s="1"/>
    </row>
    <row r="66" spans="54:56" ht="15">
      <c r="BB66" s="1"/>
      <c r="BC66" t="s">
        <v>770</v>
      </c>
      <c r="BD66" s="1"/>
    </row>
    <row r="67" spans="54:56" ht="15">
      <c r="BB67" s="1"/>
      <c r="BC67" t="s">
        <v>771</v>
      </c>
      <c r="BD67" s="1"/>
    </row>
    <row r="68" spans="54:56" ht="15">
      <c r="BB68" s="1"/>
      <c r="BC68" t="s">
        <v>772</v>
      </c>
      <c r="BD68" s="1"/>
    </row>
    <row r="69" spans="54:56" ht="15">
      <c r="BB69" s="1"/>
      <c r="BC69" t="s">
        <v>773</v>
      </c>
      <c r="BD69" s="1"/>
    </row>
    <row r="70" spans="54:56" ht="15">
      <c r="BB70" s="1"/>
      <c r="BC70" t="s">
        <v>774</v>
      </c>
      <c r="BD70" s="1"/>
    </row>
    <row r="71" spans="54:56" ht="15">
      <c r="BB71" s="1"/>
      <c r="BC71" t="s">
        <v>775</v>
      </c>
      <c r="BD71" s="1"/>
    </row>
    <row r="72" spans="54:56" ht="15">
      <c r="BB72" s="1"/>
      <c r="BC72" t="s">
        <v>776</v>
      </c>
      <c r="BD72" s="1"/>
    </row>
    <row r="73" spans="54:56" ht="15">
      <c r="BB73" s="1"/>
      <c r="BC73" t="s">
        <v>777</v>
      </c>
      <c r="BD73" s="1"/>
    </row>
    <row r="74" spans="54:56" ht="15">
      <c r="BB74" s="1"/>
      <c r="BC74" t="s">
        <v>778</v>
      </c>
      <c r="BD74" s="1"/>
    </row>
    <row r="75" spans="54:56" ht="15">
      <c r="BB75" s="1"/>
      <c r="BC75" t="s">
        <v>779</v>
      </c>
      <c r="BD75" s="1"/>
    </row>
    <row r="76" spans="54:56" ht="15">
      <c r="BB76" s="1"/>
      <c r="BC76" t="s">
        <v>780</v>
      </c>
      <c r="BD76" s="1"/>
    </row>
    <row r="77" spans="54:56" ht="15">
      <c r="BB77" s="1"/>
      <c r="BC77" t="s">
        <v>781</v>
      </c>
      <c r="BD77" s="1"/>
    </row>
    <row r="78" spans="54:56" ht="15">
      <c r="BB78" s="1"/>
      <c r="BC78" t="s">
        <v>782</v>
      </c>
      <c r="BD78" s="1"/>
    </row>
    <row r="79" spans="54:56" ht="15">
      <c r="BB79" s="1"/>
      <c r="BC79" t="s">
        <v>783</v>
      </c>
      <c r="BD79" s="1"/>
    </row>
    <row r="80" spans="54:56" ht="15">
      <c r="BB80" s="1"/>
      <c r="BC80" t="s">
        <v>784</v>
      </c>
      <c r="BD80" s="1"/>
    </row>
    <row r="81" spans="54:56" ht="15">
      <c r="BB81" s="1"/>
      <c r="BC81" t="s">
        <v>785</v>
      </c>
      <c r="BD81" s="1"/>
    </row>
    <row r="82" spans="54:56" ht="15">
      <c r="BB82" s="1"/>
      <c r="BC82" t="s">
        <v>786</v>
      </c>
      <c r="BD82" s="1"/>
    </row>
    <row r="83" spans="54:56" ht="15">
      <c r="BB83" s="1"/>
      <c r="BC83" t="s">
        <v>787</v>
      </c>
      <c r="BD83" s="1"/>
    </row>
    <row r="84" spans="54:56" ht="15">
      <c r="BB84" s="1"/>
      <c r="BC84" t="s">
        <v>788</v>
      </c>
      <c r="BD84" s="1"/>
    </row>
    <row r="85" spans="54:56" ht="15">
      <c r="BB85" s="1"/>
      <c r="BC85" t="s">
        <v>789</v>
      </c>
      <c r="BD85" s="1"/>
    </row>
    <row r="86" spans="54:56" ht="15">
      <c r="BB86" s="1"/>
      <c r="BC86" t="s">
        <v>790</v>
      </c>
      <c r="BD86" s="1"/>
    </row>
    <row r="87" spans="54:56" ht="15">
      <c r="BB87" s="1"/>
      <c r="BC87" t="s">
        <v>791</v>
      </c>
      <c r="BD87" s="1"/>
    </row>
    <row r="88" spans="54:56" ht="15">
      <c r="BB88" s="1"/>
      <c r="BC88" t="s">
        <v>792</v>
      </c>
      <c r="BD88" s="1"/>
    </row>
    <row r="89" spans="54:56" ht="15">
      <c r="BB89" s="1"/>
      <c r="BC89" t="s">
        <v>793</v>
      </c>
      <c r="BD89" s="1"/>
    </row>
    <row r="90" spans="54:56" ht="15">
      <c r="BB90" s="1"/>
      <c r="BC90" t="s">
        <v>794</v>
      </c>
      <c r="BD90" s="1"/>
    </row>
    <row r="91" spans="54:56" ht="15">
      <c r="BB91" s="1"/>
      <c r="BC91" t="s">
        <v>795</v>
      </c>
      <c r="BD91" s="1"/>
    </row>
    <row r="92" spans="54:56" ht="15">
      <c r="BB92" s="1"/>
      <c r="BC92" t="s">
        <v>796</v>
      </c>
      <c r="BD92" s="1"/>
    </row>
    <row r="93" spans="54:56" ht="15">
      <c r="BB93" s="1"/>
      <c r="BC93" t="s">
        <v>797</v>
      </c>
      <c r="BD93" s="1"/>
    </row>
    <row r="94" spans="54:56" ht="15">
      <c r="BB94" s="1"/>
      <c r="BC94" t="s">
        <v>798</v>
      </c>
      <c r="BD94" s="1"/>
    </row>
    <row r="95" spans="54:56" ht="15">
      <c r="BB95" s="1"/>
      <c r="BC95" t="s">
        <v>799</v>
      </c>
      <c r="BD95" s="1"/>
    </row>
    <row r="96" spans="54:56" ht="15">
      <c r="BB96" s="1"/>
      <c r="BC96" t="s">
        <v>800</v>
      </c>
      <c r="BD96" s="1"/>
    </row>
    <row r="97" spans="54:56" ht="15">
      <c r="BB97" s="1"/>
      <c r="BC97" t="s">
        <v>801</v>
      </c>
      <c r="BD97" s="1"/>
    </row>
    <row r="98" spans="54:56" ht="15">
      <c r="BB98" s="1"/>
      <c r="BC98" t="s">
        <v>802</v>
      </c>
      <c r="BD98" s="1"/>
    </row>
    <row r="99" spans="54:56" ht="15">
      <c r="BB99" s="1"/>
      <c r="BC99" t="s">
        <v>803</v>
      </c>
      <c r="BD99" s="1"/>
    </row>
    <row r="100" spans="54:56" ht="15">
      <c r="BB100" s="1"/>
      <c r="BC100" t="s">
        <v>804</v>
      </c>
      <c r="BD100" s="1"/>
    </row>
    <row r="101" spans="54:56" ht="15">
      <c r="BB101" s="1"/>
      <c r="BC101" t="s">
        <v>805</v>
      </c>
      <c r="BD101" s="1"/>
    </row>
    <row r="102" spans="54:56" ht="15">
      <c r="BB102" s="1"/>
      <c r="BC102" t="s">
        <v>806</v>
      </c>
      <c r="BD102" s="1"/>
    </row>
    <row r="103" spans="54:56" ht="15">
      <c r="BB103" s="1"/>
      <c r="BC103" t="s">
        <v>807</v>
      </c>
      <c r="BD103" s="1"/>
    </row>
    <row r="104" spans="54:56" ht="15">
      <c r="BB104" s="1"/>
      <c r="BC104" t="s">
        <v>808</v>
      </c>
      <c r="BD104" s="1"/>
    </row>
    <row r="105" spans="54:56" ht="15">
      <c r="BB105" s="1"/>
      <c r="BC105" t="s">
        <v>809</v>
      </c>
      <c r="BD105" s="1"/>
    </row>
    <row r="106" spans="54:56" ht="15">
      <c r="BB106" s="1"/>
      <c r="BC106" t="s">
        <v>810</v>
      </c>
      <c r="BD106" s="1"/>
    </row>
    <row r="107" spans="54:56" ht="15">
      <c r="BB107" s="1"/>
      <c r="BC107" t="s">
        <v>811</v>
      </c>
      <c r="BD107" s="1"/>
    </row>
    <row r="108" spans="54:56" ht="15">
      <c r="BB108" s="1"/>
      <c r="BC108" t="s">
        <v>812</v>
      </c>
      <c r="BD108" s="1"/>
    </row>
    <row r="109" spans="54:56" ht="15">
      <c r="BB109" s="1"/>
      <c r="BC109" t="s">
        <v>813</v>
      </c>
      <c r="BD109" s="1"/>
    </row>
    <row r="110" spans="54:56" ht="15">
      <c r="BB110" s="1"/>
      <c r="BC110" t="s">
        <v>814</v>
      </c>
      <c r="BD110" s="1"/>
    </row>
    <row r="111" spans="54:56" ht="15">
      <c r="BB111" s="1"/>
      <c r="BC111" t="s">
        <v>815</v>
      </c>
      <c r="BD111" s="1"/>
    </row>
    <row r="112" spans="54:56" ht="15">
      <c r="BB112" s="1"/>
      <c r="BC112" t="s">
        <v>816</v>
      </c>
      <c r="BD112" s="1"/>
    </row>
    <row r="113" spans="54:56" ht="15">
      <c r="BB113" s="1"/>
      <c r="BC113" t="s">
        <v>817</v>
      </c>
      <c r="BD113" s="1"/>
    </row>
    <row r="114" spans="54:56" ht="15">
      <c r="BB114" s="1"/>
      <c r="BC114" t="s">
        <v>818</v>
      </c>
      <c r="BD114" s="1"/>
    </row>
    <row r="115" spans="54:56" ht="15">
      <c r="BB115" s="1"/>
      <c r="BC115" t="s">
        <v>819</v>
      </c>
      <c r="BD115" s="1"/>
    </row>
    <row r="116" spans="54:56" ht="15">
      <c r="BB116" s="1"/>
      <c r="BC116" t="s">
        <v>820</v>
      </c>
      <c r="BD116" s="1"/>
    </row>
    <row r="117" spans="54:56" ht="15">
      <c r="BB117" s="1"/>
      <c r="BC117" t="s">
        <v>821</v>
      </c>
      <c r="BD117" s="1"/>
    </row>
    <row r="118" spans="54:56" ht="15">
      <c r="BB118" s="1"/>
      <c r="BC118" t="s">
        <v>822</v>
      </c>
      <c r="BD118" s="1"/>
    </row>
    <row r="119" spans="54:56" ht="15">
      <c r="BB119" s="1"/>
      <c r="BC119" t="s">
        <v>823</v>
      </c>
      <c r="BD119" s="1"/>
    </row>
    <row r="120" spans="54:56" ht="15">
      <c r="BB120" s="1"/>
      <c r="BC120" t="s">
        <v>824</v>
      </c>
      <c r="BD120" s="1"/>
    </row>
    <row r="121" spans="54:56" ht="15">
      <c r="BB121" s="1"/>
      <c r="BC121" t="s">
        <v>825</v>
      </c>
      <c r="BD121" s="1"/>
    </row>
    <row r="122" spans="54:56" ht="15">
      <c r="BB122" s="1"/>
      <c r="BC122" t="s">
        <v>826</v>
      </c>
      <c r="BD122" s="1"/>
    </row>
    <row r="123" spans="54:56" ht="15">
      <c r="BB123" s="1"/>
      <c r="BC123" t="s">
        <v>827</v>
      </c>
      <c r="BD123" s="1"/>
    </row>
    <row r="124" spans="54:56" ht="15">
      <c r="BB124" s="1"/>
      <c r="BC124" t="s">
        <v>828</v>
      </c>
      <c r="BD124" s="1"/>
    </row>
    <row r="125" spans="54:56" ht="15">
      <c r="BB125" s="1"/>
      <c r="BC125" t="s">
        <v>829</v>
      </c>
      <c r="BD125" s="1"/>
    </row>
    <row r="126" spans="54:56" ht="15">
      <c r="BB126" s="1"/>
      <c r="BC126" t="s">
        <v>830</v>
      </c>
      <c r="BD126" s="1"/>
    </row>
    <row r="127" spans="54:56" ht="15">
      <c r="BB127" s="1"/>
      <c r="BC127" t="s">
        <v>831</v>
      </c>
      <c r="BD127" s="1"/>
    </row>
    <row r="128" spans="54:56" ht="15">
      <c r="BB128" s="1"/>
      <c r="BC128" t="s">
        <v>832</v>
      </c>
      <c r="BD128" s="1"/>
    </row>
    <row r="129" spans="54:56" ht="15">
      <c r="BB129" s="1"/>
      <c r="BC129" t="s">
        <v>833</v>
      </c>
      <c r="BD129" s="1"/>
    </row>
    <row r="130" spans="54:56" ht="15">
      <c r="BB130" s="1"/>
      <c r="BC130" t="s">
        <v>834</v>
      </c>
      <c r="BD130" s="1"/>
    </row>
    <row r="131" spans="54:56" ht="15">
      <c r="BB131" s="1"/>
      <c r="BC131" t="s">
        <v>835</v>
      </c>
      <c r="BD131" s="1"/>
    </row>
    <row r="132" spans="54:56" ht="15">
      <c r="BB132" s="1"/>
      <c r="BC132" t="s">
        <v>836</v>
      </c>
      <c r="BD132" s="1"/>
    </row>
    <row r="133" spans="54:56" ht="15">
      <c r="BB133" s="1"/>
      <c r="BC133" t="s">
        <v>837</v>
      </c>
      <c r="BD133" s="1"/>
    </row>
    <row r="134" spans="54:56" ht="15">
      <c r="BB134" s="1"/>
      <c r="BC134" t="s">
        <v>838</v>
      </c>
      <c r="BD134" s="1"/>
    </row>
    <row r="135" spans="54:56" ht="15">
      <c r="BB135" s="1"/>
      <c r="BC135" t="s">
        <v>839</v>
      </c>
      <c r="BD135" s="1"/>
    </row>
    <row r="136" spans="54:56" ht="15">
      <c r="BB136" s="1"/>
      <c r="BC136" t="s">
        <v>840</v>
      </c>
      <c r="BD136" s="1"/>
    </row>
    <row r="137" spans="54:56" ht="15">
      <c r="BB137" s="1"/>
      <c r="BC137" t="s">
        <v>841</v>
      </c>
      <c r="BD137" s="1"/>
    </row>
    <row r="138" spans="54:56" ht="15">
      <c r="BB138" s="1"/>
      <c r="BC138" t="s">
        <v>842</v>
      </c>
      <c r="BD138" s="1"/>
    </row>
    <row r="139" spans="54:56" ht="15">
      <c r="BB139" s="1"/>
      <c r="BC139" t="s">
        <v>843</v>
      </c>
      <c r="BD139" s="1"/>
    </row>
    <row r="140" spans="54:56" ht="15">
      <c r="BB140" s="1"/>
      <c r="BC140" t="s">
        <v>844</v>
      </c>
      <c r="BD140" s="1"/>
    </row>
    <row r="141" spans="54:56" ht="15">
      <c r="BB141" s="1"/>
      <c r="BC141" t="s">
        <v>845</v>
      </c>
      <c r="BD141" s="1"/>
    </row>
    <row r="142" spans="54:56" ht="15">
      <c r="BB142" s="1"/>
      <c r="BC142" t="s">
        <v>846</v>
      </c>
      <c r="BD142" s="1"/>
    </row>
    <row r="143" spans="54:56" ht="15">
      <c r="BB143" s="1"/>
      <c r="BC143" t="s">
        <v>847</v>
      </c>
      <c r="BD143" s="1"/>
    </row>
    <row r="144" spans="54:56" ht="15">
      <c r="BB144" s="1"/>
      <c r="BC144" t="s">
        <v>848</v>
      </c>
      <c r="BD144" s="1"/>
    </row>
    <row r="145" spans="54:56" ht="15">
      <c r="BB145" s="1"/>
      <c r="BC145" t="s">
        <v>849</v>
      </c>
      <c r="BD145" s="1"/>
    </row>
    <row r="146" spans="54:56" ht="15">
      <c r="BB146" s="1"/>
      <c r="BC146" t="s">
        <v>850</v>
      </c>
      <c r="BD146" s="1"/>
    </row>
    <row r="147" spans="54:56" ht="15">
      <c r="BB147" s="1"/>
      <c r="BC147" t="s">
        <v>851</v>
      </c>
      <c r="BD147" s="1"/>
    </row>
    <row r="148" spans="54:56" ht="15">
      <c r="BB148" s="1"/>
      <c r="BC148" t="s">
        <v>852</v>
      </c>
      <c r="BD148" s="1"/>
    </row>
    <row r="149" spans="54:56" ht="15">
      <c r="BB149" s="1"/>
      <c r="BC149" t="s">
        <v>853</v>
      </c>
      <c r="BD149" s="1"/>
    </row>
    <row r="150" spans="54:56" ht="15">
      <c r="BB150" s="1"/>
      <c r="BC150" t="s">
        <v>854</v>
      </c>
      <c r="BD150" s="1"/>
    </row>
    <row r="151" spans="54:56" ht="15">
      <c r="BB151" s="1"/>
      <c r="BC151" t="s">
        <v>855</v>
      </c>
      <c r="BD151" s="1"/>
    </row>
    <row r="152" spans="54:56" ht="15">
      <c r="BB152" s="1"/>
      <c r="BC152" t="s">
        <v>856</v>
      </c>
      <c r="BD152" s="1"/>
    </row>
    <row r="153" spans="54:56" ht="15">
      <c r="BB153" s="1"/>
      <c r="BC153" t="s">
        <v>857</v>
      </c>
      <c r="BD153" s="1"/>
    </row>
    <row r="154" spans="54:56" ht="15">
      <c r="BB154" s="1"/>
      <c r="BC154" t="s">
        <v>858</v>
      </c>
      <c r="BD154" s="1"/>
    </row>
    <row r="155" spans="54:56" ht="15">
      <c r="BB155" s="1"/>
      <c r="BC155" t="s">
        <v>859</v>
      </c>
      <c r="BD155" s="1"/>
    </row>
    <row r="156" spans="54:56" ht="15">
      <c r="BB156" s="1"/>
      <c r="BC156" t="s">
        <v>860</v>
      </c>
      <c r="BD156" s="1"/>
    </row>
    <row r="157" spans="54:56" ht="15">
      <c r="BB157" s="1"/>
      <c r="BC157" t="s">
        <v>861</v>
      </c>
      <c r="BD157" s="1"/>
    </row>
    <row r="158" spans="54:56" ht="15">
      <c r="BB158" s="1"/>
      <c r="BC158" t="s">
        <v>862</v>
      </c>
      <c r="BD158" s="1"/>
    </row>
    <row r="159" spans="54:56" ht="15">
      <c r="BB159" s="1"/>
      <c r="BC159" t="s">
        <v>863</v>
      </c>
      <c r="BD159" s="1"/>
    </row>
    <row r="160" spans="54:56" ht="15">
      <c r="BB160" s="1"/>
      <c r="BC160" t="s">
        <v>864</v>
      </c>
      <c r="BD160" s="1"/>
    </row>
    <row r="161" spans="54:56" ht="15">
      <c r="BB161" s="1"/>
      <c r="BC161" t="s">
        <v>865</v>
      </c>
      <c r="BD161" s="1"/>
    </row>
    <row r="162" spans="54:56" ht="15">
      <c r="BB162" s="1"/>
      <c r="BC162" t="s">
        <v>866</v>
      </c>
      <c r="BD162" s="1"/>
    </row>
    <row r="163" spans="54:56" ht="15">
      <c r="BB163" s="1"/>
      <c r="BC163" t="s">
        <v>867</v>
      </c>
      <c r="BD163" s="1"/>
    </row>
    <row r="164" spans="54:56" ht="15">
      <c r="BB164" s="1"/>
      <c r="BC164" t="s">
        <v>868</v>
      </c>
      <c r="BD164" s="1"/>
    </row>
    <row r="165" spans="54:56" ht="15">
      <c r="BB165" s="1"/>
      <c r="BC165" t="s">
        <v>869</v>
      </c>
      <c r="BD165" s="1"/>
    </row>
    <row r="166" spans="54:56" ht="15">
      <c r="BB166" s="1"/>
      <c r="BC166" t="s">
        <v>870</v>
      </c>
      <c r="BD166" s="1"/>
    </row>
    <row r="167" spans="54:56" ht="15">
      <c r="BB167" s="1"/>
      <c r="BC167" t="s">
        <v>871</v>
      </c>
      <c r="BD167" s="1"/>
    </row>
    <row r="168" spans="54:56" ht="15">
      <c r="BB168" s="1"/>
      <c r="BC168" t="s">
        <v>872</v>
      </c>
      <c r="BD168" s="1"/>
    </row>
    <row r="169" spans="54:56" ht="15">
      <c r="BB169" s="1"/>
      <c r="BC169" t="s">
        <v>873</v>
      </c>
      <c r="BD169" s="1"/>
    </row>
    <row r="170" spans="54:56" ht="15">
      <c r="BB170" s="1"/>
      <c r="BC170" t="s">
        <v>874</v>
      </c>
      <c r="BD170" s="1"/>
    </row>
    <row r="171" spans="54:56" ht="15">
      <c r="BB171" s="1"/>
      <c r="BC171" t="s">
        <v>875</v>
      </c>
      <c r="BD171" s="1"/>
    </row>
    <row r="172" spans="54:56" ht="15">
      <c r="BB172" s="1"/>
      <c r="BC172" t="s">
        <v>876</v>
      </c>
      <c r="BD172" s="1"/>
    </row>
    <row r="173" spans="54:56" ht="15">
      <c r="BB173" s="1"/>
      <c r="BC173" t="s">
        <v>877</v>
      </c>
      <c r="BD173" s="1"/>
    </row>
    <row r="174" spans="54:56" ht="15">
      <c r="BB174" s="1"/>
      <c r="BC174" t="s">
        <v>878</v>
      </c>
      <c r="BD174" s="1"/>
    </row>
    <row r="175" spans="54:56" ht="15">
      <c r="BB175" s="1"/>
      <c r="BC175" t="s">
        <v>879</v>
      </c>
      <c r="BD175" s="1"/>
    </row>
    <row r="176" spans="54:56" ht="15">
      <c r="BB176" s="1"/>
      <c r="BC176" t="s">
        <v>880</v>
      </c>
      <c r="BD176" s="1"/>
    </row>
    <row r="177" spans="54:56" ht="15">
      <c r="BB177" s="1"/>
      <c r="BC177" t="s">
        <v>881</v>
      </c>
      <c r="BD177" s="1"/>
    </row>
    <row r="178" spans="54:56" ht="15">
      <c r="BB178" s="1"/>
      <c r="BC178" t="s">
        <v>882</v>
      </c>
      <c r="BD178" s="1"/>
    </row>
    <row r="179" spans="54:56" ht="15">
      <c r="BB179" s="1"/>
      <c r="BC179" t="s">
        <v>883</v>
      </c>
      <c r="BD179" s="1"/>
    </row>
    <row r="180" spans="54:56" ht="15">
      <c r="BB180" s="1"/>
      <c r="BC180" t="s">
        <v>884</v>
      </c>
      <c r="BD180" s="1"/>
    </row>
    <row r="181" spans="54:56" ht="15">
      <c r="BB181" s="1"/>
      <c r="BC181" t="s">
        <v>885</v>
      </c>
      <c r="BD181" s="1"/>
    </row>
    <row r="182" spans="54:56" ht="15">
      <c r="BB182" s="1"/>
      <c r="BC182" t="s">
        <v>886</v>
      </c>
      <c r="BD182" s="1"/>
    </row>
    <row r="183" spans="54:56" ht="15">
      <c r="BB183" s="1"/>
      <c r="BC183" t="s">
        <v>887</v>
      </c>
      <c r="BD183" s="1"/>
    </row>
    <row r="184" spans="54:56" ht="15">
      <c r="BB184" s="1"/>
      <c r="BC184" t="s">
        <v>888</v>
      </c>
      <c r="BD184" s="1"/>
    </row>
    <row r="185" spans="54:56" ht="15">
      <c r="BB185" s="1"/>
      <c r="BC185" t="s">
        <v>889</v>
      </c>
      <c r="BD185" s="1"/>
    </row>
    <row r="186" spans="54:56" ht="15">
      <c r="BB186" s="1"/>
      <c r="BC186" t="s">
        <v>890</v>
      </c>
      <c r="BD186" s="1"/>
    </row>
    <row r="187" spans="54:56" ht="15">
      <c r="BB187" s="1"/>
      <c r="BC187" t="s">
        <v>891</v>
      </c>
      <c r="BD187" s="1"/>
    </row>
    <row r="188" spans="54:56" ht="15">
      <c r="BB188" s="1"/>
      <c r="BC188" t="s">
        <v>892</v>
      </c>
      <c r="BD188" s="1"/>
    </row>
    <row r="189" spans="54:56" ht="15">
      <c r="BB189" s="1"/>
      <c r="BC189" t="s">
        <v>893</v>
      </c>
      <c r="BD189" s="1"/>
    </row>
    <row r="190" spans="54:56" ht="15">
      <c r="BB190" s="1"/>
      <c r="BC190" t="s">
        <v>894</v>
      </c>
      <c r="BD190" s="1"/>
    </row>
    <row r="191" spans="54:56" ht="15">
      <c r="BB191" s="1"/>
      <c r="BC191" t="s">
        <v>895</v>
      </c>
      <c r="BD191" s="1"/>
    </row>
    <row r="192" spans="54:56" ht="15">
      <c r="BB192" s="1"/>
      <c r="BC192" t="s">
        <v>896</v>
      </c>
      <c r="BD192" s="1"/>
    </row>
    <row r="193" spans="54:56" ht="15">
      <c r="BB193" s="1"/>
      <c r="BC193" t="s">
        <v>897</v>
      </c>
      <c r="BD193" s="1"/>
    </row>
    <row r="194" spans="54:56" ht="15">
      <c r="BB194" s="1"/>
      <c r="BC194" t="s">
        <v>898</v>
      </c>
      <c r="BD194" s="1"/>
    </row>
    <row r="195" spans="54:56" ht="15">
      <c r="BB195" s="1"/>
      <c r="BC195" t="s">
        <v>899</v>
      </c>
      <c r="BD195" s="1"/>
    </row>
    <row r="196" spans="54:56" ht="15">
      <c r="BB196" s="1"/>
      <c r="BC196" t="s">
        <v>900</v>
      </c>
      <c r="BD196" s="1"/>
    </row>
    <row r="197" spans="54:56" ht="15">
      <c r="BB197" s="1"/>
      <c r="BC197" t="s">
        <v>901</v>
      </c>
      <c r="BD197" s="1"/>
    </row>
    <row r="198" spans="54:56" ht="15">
      <c r="BB198" s="1"/>
      <c r="BC198" t="s">
        <v>902</v>
      </c>
      <c r="BD198" s="1"/>
    </row>
    <row r="199" spans="54:56" ht="15">
      <c r="BB199" s="1"/>
      <c r="BC199" t="s">
        <v>903</v>
      </c>
      <c r="BD199" s="1"/>
    </row>
    <row r="200" spans="54:56" ht="15">
      <c r="BB200" s="1"/>
      <c r="BC200" t="s">
        <v>904</v>
      </c>
      <c r="BD200" s="1"/>
    </row>
    <row r="201" spans="54:56" ht="15">
      <c r="BB201" s="1"/>
      <c r="BC201" t="s">
        <v>905</v>
      </c>
      <c r="BD201" s="1"/>
    </row>
    <row r="202" spans="54:56" ht="15">
      <c r="BB202" s="1"/>
      <c r="BC202" t="s">
        <v>906</v>
      </c>
      <c r="BD202" s="1"/>
    </row>
    <row r="203" spans="54:56" ht="15">
      <c r="BB203" s="1"/>
      <c r="BC203" t="s">
        <v>907</v>
      </c>
      <c r="BD203" s="1"/>
    </row>
    <row r="204" spans="54:56" ht="15">
      <c r="BB204" s="1"/>
      <c r="BC204" t="s">
        <v>908</v>
      </c>
      <c r="BD204" s="1"/>
    </row>
    <row r="205" spans="54:56" ht="15">
      <c r="BB205" s="1"/>
      <c r="BC205" t="s">
        <v>909</v>
      </c>
      <c r="BD205" s="1"/>
    </row>
    <row r="206" spans="54:56" ht="15">
      <c r="BB206" s="1"/>
      <c r="BC206" t="s">
        <v>910</v>
      </c>
      <c r="BD206" s="1"/>
    </row>
    <row r="207" spans="54:56" ht="15">
      <c r="BB207" s="1"/>
      <c r="BC207" t="s">
        <v>911</v>
      </c>
      <c r="BD207" s="1"/>
    </row>
    <row r="208" spans="54:56" ht="15">
      <c r="BB208" s="1"/>
      <c r="BC208" t="s">
        <v>912</v>
      </c>
      <c r="BD208" s="1"/>
    </row>
    <row r="209" spans="54:56" ht="15">
      <c r="BB209" s="1"/>
      <c r="BC209" t="s">
        <v>913</v>
      </c>
      <c r="BD209" s="1"/>
    </row>
    <row r="210" spans="54:56" ht="15">
      <c r="BB210" s="1"/>
      <c r="BC210" t="s">
        <v>914</v>
      </c>
      <c r="BD210" s="1"/>
    </row>
    <row r="211" spans="54:56" ht="15">
      <c r="BB211" s="1"/>
      <c r="BC211" t="s">
        <v>915</v>
      </c>
      <c r="BD211" s="1"/>
    </row>
    <row r="212" spans="54:56" ht="15">
      <c r="BB212" s="1"/>
      <c r="BC212" t="s">
        <v>919</v>
      </c>
      <c r="BD212" s="1"/>
    </row>
    <row r="213" spans="54:56" ht="15">
      <c r="BB213" s="1"/>
      <c r="BC213" t="s">
        <v>920</v>
      </c>
      <c r="BD213" s="1"/>
    </row>
    <row r="214" spans="54:56" ht="15">
      <c r="BB214" s="1"/>
      <c r="BC214" t="s">
        <v>921</v>
      </c>
      <c r="BD214" s="1"/>
    </row>
    <row r="215" spans="54:56" ht="15">
      <c r="BB215" s="1"/>
      <c r="BC215" t="s">
        <v>922</v>
      </c>
      <c r="BD215" s="1"/>
    </row>
    <row r="216" spans="54:56" ht="15">
      <c r="BB216" s="1"/>
      <c r="BC216" t="s">
        <v>923</v>
      </c>
      <c r="BD216" s="1"/>
    </row>
    <row r="217" spans="54:56" ht="15">
      <c r="BB217" s="1"/>
      <c r="BC217" t="s">
        <v>924</v>
      </c>
      <c r="BD217" s="1"/>
    </row>
    <row r="218" spans="54:56" ht="15">
      <c r="BB218" s="1"/>
      <c r="BC218" t="s">
        <v>925</v>
      </c>
      <c r="BD218" s="1"/>
    </row>
    <row r="219" spans="54:56" ht="15">
      <c r="BB219" s="1"/>
      <c r="BC219" t="s">
        <v>926</v>
      </c>
      <c r="BD219" s="1"/>
    </row>
    <row r="220" spans="54:56" ht="15">
      <c r="BB220" s="1"/>
      <c r="BC220" t="s">
        <v>927</v>
      </c>
      <c r="BD220" s="1"/>
    </row>
    <row r="221" spans="54:56" ht="15">
      <c r="BB221" s="1"/>
      <c r="BC221" t="s">
        <v>928</v>
      </c>
      <c r="BD221" s="1"/>
    </row>
    <row r="222" spans="54:56" ht="15">
      <c r="BB222" s="1"/>
      <c r="BC222" t="s">
        <v>929</v>
      </c>
      <c r="BD222" s="1"/>
    </row>
    <row r="223" spans="54:56" ht="15">
      <c r="BB223" s="1"/>
      <c r="BC223" t="s">
        <v>930</v>
      </c>
      <c r="BD223" s="1"/>
    </row>
    <row r="224" spans="54:56" ht="15">
      <c r="BB224" s="1"/>
      <c r="BC224" t="s">
        <v>931</v>
      </c>
      <c r="BD224" s="1"/>
    </row>
    <row r="225" spans="54:56" ht="15">
      <c r="BB225" s="1"/>
      <c r="BC225" t="s">
        <v>932</v>
      </c>
      <c r="BD225" s="1"/>
    </row>
    <row r="226" spans="54:56" ht="15">
      <c r="BB226" s="1"/>
      <c r="BC226" t="s">
        <v>933</v>
      </c>
      <c r="BD226" s="1"/>
    </row>
    <row r="227" spans="54:56" ht="15">
      <c r="BB227" s="1"/>
      <c r="BC227" t="s">
        <v>934</v>
      </c>
      <c r="BD227" s="1"/>
    </row>
    <row r="228" spans="54:56" ht="15">
      <c r="BB228" s="1"/>
      <c r="BC228" t="s">
        <v>935</v>
      </c>
      <c r="BD228" s="1"/>
    </row>
    <row r="229" spans="54:56" ht="15">
      <c r="BB229" s="1"/>
      <c r="BC229" t="s">
        <v>936</v>
      </c>
      <c r="BD229" s="1"/>
    </row>
    <row r="230" spans="54:56" ht="15">
      <c r="BB230" s="1"/>
      <c r="BC230" t="s">
        <v>937</v>
      </c>
      <c r="BD230" s="1"/>
    </row>
    <row r="231" spans="54:56" ht="15">
      <c r="BB231" s="1"/>
      <c r="BC231" t="s">
        <v>938</v>
      </c>
      <c r="BD231" s="1"/>
    </row>
    <row r="232" spans="54:56" ht="15">
      <c r="BB232" s="1"/>
      <c r="BC232" t="s">
        <v>939</v>
      </c>
      <c r="BD232" s="1"/>
    </row>
    <row r="233" spans="54:56" ht="15">
      <c r="BB233" s="1"/>
      <c r="BC233" t="s">
        <v>940</v>
      </c>
      <c r="BD233" s="1"/>
    </row>
    <row r="234" spans="54:56" ht="15">
      <c r="BB234" s="1"/>
      <c r="BC234" t="s">
        <v>941</v>
      </c>
      <c r="BD234" s="1"/>
    </row>
    <row r="235" spans="54:56" ht="15">
      <c r="BB235" s="1"/>
      <c r="BC235" t="s">
        <v>942</v>
      </c>
      <c r="BD235" s="1"/>
    </row>
    <row r="236" spans="54:56" ht="15">
      <c r="BB236" s="1"/>
      <c r="BC236" t="s">
        <v>943</v>
      </c>
      <c r="BD236" s="1"/>
    </row>
    <row r="237" spans="54:56" ht="15">
      <c r="BB237" s="1"/>
      <c r="BC237" t="s">
        <v>944</v>
      </c>
      <c r="BD237" s="1"/>
    </row>
    <row r="238" spans="54:56" ht="15">
      <c r="BB238" s="1"/>
      <c r="BC238" t="s">
        <v>945</v>
      </c>
      <c r="BD238" s="1"/>
    </row>
    <row r="239" spans="54:56" ht="15">
      <c r="BB239" s="1"/>
      <c r="BC239" t="s">
        <v>946</v>
      </c>
      <c r="BD239" s="1"/>
    </row>
    <row r="240" spans="54:56" ht="15">
      <c r="BB240" s="1"/>
      <c r="BC240" t="s">
        <v>947</v>
      </c>
      <c r="BD240" s="1"/>
    </row>
    <row r="241" spans="54:56" ht="15">
      <c r="BB241" s="1"/>
      <c r="BC241" t="s">
        <v>948</v>
      </c>
      <c r="BD241" s="1"/>
    </row>
    <row r="242" spans="54:56" ht="15">
      <c r="BB242" s="1"/>
      <c r="BC242" t="s">
        <v>949</v>
      </c>
      <c r="BD242" s="1"/>
    </row>
    <row r="243" spans="54:56" ht="15">
      <c r="BB243" s="1"/>
      <c r="BC243" t="s">
        <v>950</v>
      </c>
      <c r="BD243" s="1"/>
    </row>
    <row r="244" spans="54:56" ht="15">
      <c r="BB244" s="1"/>
      <c r="BC244" t="s">
        <v>951</v>
      </c>
      <c r="BD244" s="1"/>
    </row>
    <row r="245" spans="54:56" ht="15">
      <c r="BB245" s="1"/>
      <c r="BC245" t="s">
        <v>952</v>
      </c>
      <c r="BD245" s="1"/>
    </row>
    <row r="246" spans="54:56" ht="15">
      <c r="BB246" s="1"/>
      <c r="BC246" t="s">
        <v>953</v>
      </c>
      <c r="BD246" s="1"/>
    </row>
    <row r="247" spans="54:56" ht="15">
      <c r="BB247" s="1"/>
      <c r="BC247" t="s">
        <v>954</v>
      </c>
      <c r="BD247" s="1"/>
    </row>
    <row r="248" spans="54:56" ht="15">
      <c r="BB248" s="1"/>
      <c r="BC248" t="s">
        <v>955</v>
      </c>
      <c r="BD248" s="1"/>
    </row>
    <row r="249" spans="54:56" ht="15">
      <c r="BB249" s="1"/>
      <c r="BC249" t="s">
        <v>956</v>
      </c>
      <c r="BD249" s="1"/>
    </row>
    <row r="250" spans="54:56" ht="15">
      <c r="BB250" s="1"/>
      <c r="BC250" t="s">
        <v>957</v>
      </c>
      <c r="BD250" s="1"/>
    </row>
    <row r="251" spans="54:56" ht="15">
      <c r="BB251" s="1"/>
      <c r="BC251" t="s">
        <v>958</v>
      </c>
      <c r="BD251" s="1"/>
    </row>
    <row r="252" spans="54:56" ht="15">
      <c r="BB252" s="1"/>
      <c r="BC252" t="s">
        <v>959</v>
      </c>
      <c r="BD252" s="1"/>
    </row>
    <row r="253" spans="54:56" ht="15">
      <c r="BB253" s="1"/>
      <c r="BC253" t="s">
        <v>960</v>
      </c>
      <c r="BD253" s="1"/>
    </row>
    <row r="254" spans="54:56" ht="15">
      <c r="BB254" s="1"/>
      <c r="BC254" t="s">
        <v>961</v>
      </c>
      <c r="BD254" s="1"/>
    </row>
    <row r="255" spans="54:56" ht="15">
      <c r="BB255" s="1"/>
      <c r="BC255" t="s">
        <v>962</v>
      </c>
      <c r="BD255" s="1"/>
    </row>
    <row r="256" spans="54:56" ht="15">
      <c r="BB256" s="1"/>
      <c r="BC256" t="s">
        <v>963</v>
      </c>
      <c r="BD256" s="1"/>
    </row>
    <row r="257" spans="54:56" ht="15">
      <c r="BB257" s="1"/>
      <c r="BC257" t="s">
        <v>964</v>
      </c>
      <c r="BD257" s="1"/>
    </row>
    <row r="258" spans="54:56" ht="15">
      <c r="BB258" s="1"/>
      <c r="BC258" t="s">
        <v>965</v>
      </c>
      <c r="BD258" s="1"/>
    </row>
    <row r="259" spans="54:56" ht="15">
      <c r="BB259" s="1"/>
      <c r="BC259" t="s">
        <v>966</v>
      </c>
      <c r="BD259" s="1"/>
    </row>
    <row r="260" spans="54:56" ht="15">
      <c r="BB260" s="1"/>
      <c r="BC260" t="s">
        <v>967</v>
      </c>
      <c r="BD260" s="1"/>
    </row>
    <row r="261" spans="54:56" ht="15">
      <c r="BB261" s="1"/>
      <c r="BC261" t="s">
        <v>968</v>
      </c>
      <c r="BD261" s="1"/>
    </row>
    <row r="262" spans="54:56" ht="15">
      <c r="BB262" s="1"/>
      <c r="BC262" t="s">
        <v>969</v>
      </c>
      <c r="BD262" s="1"/>
    </row>
    <row r="263" spans="54:56" ht="15">
      <c r="BB263" s="1"/>
      <c r="BC263" t="s">
        <v>970</v>
      </c>
      <c r="BD263" s="1"/>
    </row>
    <row r="264" spans="54:56" ht="15">
      <c r="BB264" s="1"/>
      <c r="BC264" t="s">
        <v>971</v>
      </c>
      <c r="BD264" s="1"/>
    </row>
    <row r="265" spans="54:56" ht="15">
      <c r="BB265" s="1"/>
      <c r="BC265" t="s">
        <v>972</v>
      </c>
      <c r="BD265" s="1"/>
    </row>
    <row r="266" spans="54:56" ht="15">
      <c r="BB266" s="1"/>
      <c r="BC266" t="s">
        <v>973</v>
      </c>
      <c r="BD266" s="1"/>
    </row>
    <row r="267" spans="54:56" ht="15">
      <c r="BB267" s="1"/>
      <c r="BC267" t="s">
        <v>974</v>
      </c>
      <c r="BD267" s="1"/>
    </row>
    <row r="268" spans="54:56" ht="15">
      <c r="BB268" s="1"/>
      <c r="BC268" t="s">
        <v>975</v>
      </c>
      <c r="BD268" s="1"/>
    </row>
    <row r="269" spans="54:56" ht="15">
      <c r="BB269" s="1"/>
      <c r="BC269" t="s">
        <v>976</v>
      </c>
      <c r="BD269" s="1"/>
    </row>
    <row r="270" spans="54:56" ht="15">
      <c r="BB270" s="1"/>
      <c r="BC270" t="s">
        <v>977</v>
      </c>
      <c r="BD270" s="1"/>
    </row>
    <row r="271" spans="54:56" ht="15">
      <c r="BB271" s="1"/>
      <c r="BC271" t="s">
        <v>978</v>
      </c>
      <c r="BD271" s="1"/>
    </row>
    <row r="272" spans="54:56" ht="15">
      <c r="BB272" s="1"/>
      <c r="BC272" t="s">
        <v>979</v>
      </c>
      <c r="BD272" s="1"/>
    </row>
    <row r="273" spans="54:56" ht="15">
      <c r="BB273" s="1"/>
      <c r="BC273" t="s">
        <v>980</v>
      </c>
      <c r="BD273" s="1"/>
    </row>
    <row r="274" spans="54:56" ht="15">
      <c r="BB274" s="1"/>
      <c r="BC274" t="s">
        <v>981</v>
      </c>
      <c r="BD274" s="1"/>
    </row>
    <row r="275" spans="54:56" ht="15">
      <c r="BB275" s="1"/>
      <c r="BC275" t="s">
        <v>982</v>
      </c>
      <c r="BD275" s="1"/>
    </row>
    <row r="276" spans="54:56" ht="15">
      <c r="BB276" s="1"/>
      <c r="BC276" t="s">
        <v>983</v>
      </c>
      <c r="BD276" s="1"/>
    </row>
    <row r="277" spans="54:56" ht="15">
      <c r="BB277" s="1"/>
      <c r="BC277" t="s">
        <v>984</v>
      </c>
      <c r="BD277" s="1"/>
    </row>
    <row r="278" spans="54:56" ht="15">
      <c r="BB278" s="1"/>
      <c r="BC278" t="s">
        <v>985</v>
      </c>
      <c r="BD278" s="1"/>
    </row>
    <row r="279" spans="54:56" ht="15">
      <c r="BB279" s="1"/>
      <c r="BC279" t="s">
        <v>986</v>
      </c>
      <c r="BD279" s="1"/>
    </row>
    <row r="280" spans="54:56" ht="15">
      <c r="BB280" s="1"/>
      <c r="BC280" t="s">
        <v>986</v>
      </c>
      <c r="BD280" s="1"/>
    </row>
    <row r="281" spans="54:56" ht="15">
      <c r="BB281" s="1"/>
      <c r="BC281" t="s">
        <v>987</v>
      </c>
      <c r="BD281" s="1"/>
    </row>
    <row r="282" spans="54:56" ht="15">
      <c r="BB282" s="1"/>
      <c r="BC282" t="s">
        <v>988</v>
      </c>
      <c r="BD282" s="1"/>
    </row>
    <row r="283" spans="54:56" ht="15">
      <c r="BB283" s="1"/>
      <c r="BC283" t="s">
        <v>989</v>
      </c>
      <c r="BD283" s="1"/>
    </row>
    <row r="284" spans="54:56" ht="15">
      <c r="BB284" s="1"/>
      <c r="BC284" t="s">
        <v>990</v>
      </c>
      <c r="BD284" s="1"/>
    </row>
    <row r="285" spans="54:56" ht="15">
      <c r="BB285" s="1"/>
      <c r="BC285" t="s">
        <v>991</v>
      </c>
      <c r="BD285" s="1"/>
    </row>
    <row r="286" spans="54:56" ht="15">
      <c r="BB286" s="1"/>
      <c r="BC286" t="s">
        <v>992</v>
      </c>
      <c r="BD286" s="1"/>
    </row>
    <row r="287" spans="54:56" ht="15">
      <c r="BB287" s="1"/>
      <c r="BC287" t="s">
        <v>993</v>
      </c>
      <c r="BD287" s="1"/>
    </row>
    <row r="288" spans="54:56" ht="15">
      <c r="BB288" s="1"/>
      <c r="BC288" t="s">
        <v>994</v>
      </c>
      <c r="BD288" s="1"/>
    </row>
    <row r="289" spans="54:56" ht="15">
      <c r="BB289" s="1"/>
      <c r="BC289" t="s">
        <v>995</v>
      </c>
      <c r="BD289" s="1"/>
    </row>
    <row r="290" spans="54:56" ht="15">
      <c r="BB290" s="1"/>
      <c r="BC290" t="s">
        <v>996</v>
      </c>
      <c r="BD290" s="1"/>
    </row>
    <row r="291" spans="54:56" ht="15">
      <c r="BB291" s="1"/>
      <c r="BC291" t="s">
        <v>997</v>
      </c>
      <c r="BD291" s="1"/>
    </row>
    <row r="292" spans="54:56" ht="15">
      <c r="BB292" s="1"/>
      <c r="BC292" t="s">
        <v>998</v>
      </c>
      <c r="BD292" s="1"/>
    </row>
    <row r="293" spans="54:56" ht="15">
      <c r="BB293" s="1"/>
      <c r="BC293" t="s">
        <v>999</v>
      </c>
      <c r="BD293" s="1"/>
    </row>
    <row r="294" spans="54:56" ht="15">
      <c r="BB294" s="1"/>
      <c r="BC294" t="s">
        <v>1000</v>
      </c>
      <c r="BD294" s="1"/>
    </row>
    <row r="295" spans="54:56" ht="15">
      <c r="BB295" s="1"/>
      <c r="BC295" t="s">
        <v>1001</v>
      </c>
      <c r="BD295" s="1"/>
    </row>
    <row r="296" spans="54:56" ht="15">
      <c r="BB296" s="1"/>
      <c r="BC296" t="s">
        <v>1002</v>
      </c>
      <c r="BD296" s="1"/>
    </row>
    <row r="297" spans="54:56" ht="15">
      <c r="BB297" s="1"/>
      <c r="BC297" t="s">
        <v>1003</v>
      </c>
      <c r="BD297" s="1"/>
    </row>
    <row r="298" spans="54:56" ht="15">
      <c r="BB298" s="1"/>
      <c r="BC298" t="s">
        <v>1004</v>
      </c>
      <c r="BD298" s="1"/>
    </row>
    <row r="299" spans="54:56" ht="15">
      <c r="BB299" s="1"/>
      <c r="BC299" t="s">
        <v>1005</v>
      </c>
      <c r="BD299" s="1"/>
    </row>
    <row r="300" spans="54:56" ht="15">
      <c r="BB300" s="1"/>
      <c r="BC300" t="s">
        <v>1006</v>
      </c>
      <c r="BD300" s="1"/>
    </row>
    <row r="301" spans="54:56" ht="15">
      <c r="BB301" s="1"/>
      <c r="BC301" t="s">
        <v>1007</v>
      </c>
      <c r="BD301" s="1"/>
    </row>
    <row r="302" spans="54:56" ht="15">
      <c r="BB302" s="1"/>
      <c r="BC302" t="s">
        <v>1008</v>
      </c>
      <c r="BD302" s="1"/>
    </row>
    <row r="303" spans="54:56" ht="15">
      <c r="BB303" s="1"/>
      <c r="BC303" t="s">
        <v>1009</v>
      </c>
      <c r="BD303" s="1"/>
    </row>
    <row r="304" spans="54:56" ht="15">
      <c r="BB304" s="1"/>
      <c r="BC304" t="s">
        <v>1010</v>
      </c>
      <c r="BD304" s="1"/>
    </row>
    <row r="305" spans="54:56" ht="15">
      <c r="BB305" s="1"/>
      <c r="BC305" t="s">
        <v>1011</v>
      </c>
      <c r="BD305" s="1"/>
    </row>
    <row r="306" spans="54:56" ht="15">
      <c r="BB306" s="1"/>
      <c r="BC306" t="s">
        <v>1012</v>
      </c>
      <c r="BD306" s="1"/>
    </row>
    <row r="307" spans="54:56" ht="15">
      <c r="BB307" s="1"/>
      <c r="BC307" t="s">
        <v>1013</v>
      </c>
      <c r="BD307" s="1"/>
    </row>
    <row r="308" spans="54:56" ht="15">
      <c r="BB308" s="1"/>
      <c r="BC308" t="s">
        <v>1014</v>
      </c>
      <c r="BD308" s="1"/>
    </row>
    <row r="309" spans="54:56" ht="15">
      <c r="BB309" s="1"/>
      <c r="BC309" t="s">
        <v>1015</v>
      </c>
      <c r="BD309" s="1"/>
    </row>
    <row r="310" spans="54:56" ht="15">
      <c r="BB310" s="1"/>
      <c r="BC310" t="s">
        <v>1016</v>
      </c>
      <c r="BD310" s="1"/>
    </row>
    <row r="311" spans="54:56" ht="15">
      <c r="BB311" s="1"/>
      <c r="BC311" t="s">
        <v>1017</v>
      </c>
      <c r="BD311" s="1"/>
    </row>
    <row r="312" spans="54:56" ht="15">
      <c r="BB312" s="1"/>
      <c r="BC312" t="s">
        <v>1018</v>
      </c>
      <c r="BD312" s="1"/>
    </row>
    <row r="313" spans="54:56" ht="15">
      <c r="BB313" s="1"/>
      <c r="BC313" t="s">
        <v>1019</v>
      </c>
      <c r="BD313" s="1"/>
    </row>
    <row r="314" spans="54:56" ht="15">
      <c r="BB314" s="1"/>
      <c r="BC314" t="s">
        <v>1020</v>
      </c>
      <c r="BD314" s="1"/>
    </row>
    <row r="315" spans="54:56" ht="15">
      <c r="BB315" s="1"/>
      <c r="BC315" t="s">
        <v>1021</v>
      </c>
      <c r="BD315" s="1"/>
    </row>
    <row r="316" spans="54:56" ht="15">
      <c r="BB316" s="1"/>
      <c r="BC316" t="s">
        <v>1022</v>
      </c>
      <c r="BD316" s="1"/>
    </row>
    <row r="317" spans="54:56" ht="15">
      <c r="BB317" s="1"/>
      <c r="BC317" t="s">
        <v>1023</v>
      </c>
      <c r="BD317" s="1"/>
    </row>
    <row r="318" spans="54:56" ht="15">
      <c r="BB318" s="1"/>
      <c r="BC318" t="s">
        <v>1024</v>
      </c>
      <c r="BD318" s="1"/>
    </row>
    <row r="319" spans="54:56" ht="15">
      <c r="BB319" s="1"/>
      <c r="BC319" t="s">
        <v>1025</v>
      </c>
      <c r="BD319" s="1"/>
    </row>
    <row r="320" spans="54:56" ht="15">
      <c r="BB320" s="1"/>
      <c r="BC320" t="s">
        <v>1026</v>
      </c>
      <c r="BD320" s="1"/>
    </row>
    <row r="321" spans="54:56" ht="15">
      <c r="BB321" s="1"/>
      <c r="BC321" t="s">
        <v>1027</v>
      </c>
      <c r="BD321" s="1"/>
    </row>
    <row r="322" spans="54:56" ht="15">
      <c r="BB322" s="1"/>
      <c r="BC322" t="s">
        <v>1028</v>
      </c>
      <c r="BD322" s="1"/>
    </row>
    <row r="323" spans="54:56" ht="15">
      <c r="BB323" s="1"/>
      <c r="BC323" t="s">
        <v>1029</v>
      </c>
      <c r="BD323" s="1"/>
    </row>
    <row r="324" spans="54:56" ht="15">
      <c r="BB324" s="1"/>
      <c r="BC324" t="s">
        <v>1030</v>
      </c>
      <c r="BD324" s="1"/>
    </row>
    <row r="325" spans="54:56" ht="15">
      <c r="BB325" s="1"/>
      <c r="BC325" t="s">
        <v>1031</v>
      </c>
      <c r="BD325" s="1"/>
    </row>
    <row r="326" spans="54:56" ht="15">
      <c r="BB326" s="1"/>
      <c r="BC326" t="s">
        <v>1032</v>
      </c>
      <c r="BD326" s="1"/>
    </row>
    <row r="327" spans="54:56" ht="15">
      <c r="BB327" s="1"/>
      <c r="BC327" t="s">
        <v>1033</v>
      </c>
      <c r="BD327" s="1"/>
    </row>
    <row r="328" spans="54:56" ht="15">
      <c r="BB328" s="1"/>
      <c r="BC328" t="s">
        <v>1034</v>
      </c>
      <c r="BD328" s="1"/>
    </row>
    <row r="329" spans="54:56" ht="15">
      <c r="BB329" s="1"/>
      <c r="BC329" t="s">
        <v>1035</v>
      </c>
      <c r="BD329" s="1"/>
    </row>
    <row r="330" spans="54:56" ht="15">
      <c r="BB330" s="1"/>
      <c r="BC330" t="s">
        <v>1036</v>
      </c>
      <c r="BD330" s="1"/>
    </row>
    <row r="331" spans="54:56" ht="15">
      <c r="BB331" s="1"/>
      <c r="BC331" t="s">
        <v>1037</v>
      </c>
      <c r="BD331" s="1"/>
    </row>
    <row r="332" spans="54:56" ht="15">
      <c r="BB332" s="1"/>
      <c r="BC332" t="s">
        <v>1038</v>
      </c>
      <c r="BD332" s="1"/>
    </row>
    <row r="333" spans="54:56" ht="15">
      <c r="BB333" s="1"/>
      <c r="BC333" t="s">
        <v>1039</v>
      </c>
      <c r="BD333" s="1"/>
    </row>
    <row r="334" spans="54:56" ht="15">
      <c r="BB334" s="1"/>
      <c r="BC334" t="s">
        <v>1040</v>
      </c>
      <c r="BD334" s="1"/>
    </row>
    <row r="335" spans="54:56" ht="15">
      <c r="BB335" s="1"/>
      <c r="BC335" t="s">
        <v>1041</v>
      </c>
      <c r="BD335" s="1"/>
    </row>
    <row r="336" spans="54:56" ht="15">
      <c r="BB336" s="1"/>
      <c r="BC336" t="s">
        <v>1042</v>
      </c>
      <c r="BD336" s="1"/>
    </row>
    <row r="337" spans="54:56" ht="15">
      <c r="BB337" s="1"/>
      <c r="BC337" t="s">
        <v>1043</v>
      </c>
      <c r="BD337" s="1"/>
    </row>
    <row r="338" spans="54:56" ht="15">
      <c r="BB338" s="1"/>
      <c r="BC338" t="s">
        <v>1044</v>
      </c>
      <c r="BD338" s="1"/>
    </row>
    <row r="339" spans="54:56" ht="15">
      <c r="BB339" s="1"/>
      <c r="BC339" t="s">
        <v>1045</v>
      </c>
      <c r="BD339" s="1"/>
    </row>
    <row r="340" spans="54:56" ht="15">
      <c r="BB340" s="1"/>
      <c r="BC340" t="s">
        <v>1046</v>
      </c>
      <c r="BD340" s="1"/>
    </row>
    <row r="341" spans="54:56" ht="15">
      <c r="BB341" s="1"/>
      <c r="BC341" t="s">
        <v>1047</v>
      </c>
      <c r="BD341" s="1"/>
    </row>
    <row r="342" spans="54:56" ht="15">
      <c r="BB342" s="1"/>
      <c r="BC342" t="s">
        <v>1048</v>
      </c>
      <c r="BD342" s="1"/>
    </row>
    <row r="343" spans="54:56" ht="15">
      <c r="BB343" s="1"/>
      <c r="BC343" t="s">
        <v>1049</v>
      </c>
      <c r="BD343" s="1"/>
    </row>
    <row r="344" spans="54:56" ht="15">
      <c r="BB344" s="1"/>
      <c r="BC344" t="s">
        <v>1050</v>
      </c>
      <c r="BD344" s="1"/>
    </row>
    <row r="345" spans="54:56" ht="15">
      <c r="BB345" s="1"/>
      <c r="BC345" t="s">
        <v>1051</v>
      </c>
      <c r="BD345" s="1"/>
    </row>
    <row r="346" spans="54:56" ht="15">
      <c r="BB346" s="1"/>
      <c r="BC346" t="s">
        <v>1052</v>
      </c>
      <c r="BD346" s="1"/>
    </row>
    <row r="347" spans="54:56" ht="15">
      <c r="BB347" s="1"/>
      <c r="BC347" t="s">
        <v>1053</v>
      </c>
      <c r="BD347" s="1"/>
    </row>
    <row r="348" spans="54:56" ht="15">
      <c r="BB348" s="1"/>
      <c r="BC348" t="s">
        <v>1054</v>
      </c>
      <c r="BD348" s="1"/>
    </row>
    <row r="349" spans="54:56" ht="15">
      <c r="BB349" s="1"/>
      <c r="BC349" t="s">
        <v>1055</v>
      </c>
      <c r="BD349" s="1"/>
    </row>
    <row r="350" spans="54:56" ht="15">
      <c r="BB350" s="1"/>
      <c r="BC350" t="s">
        <v>1056</v>
      </c>
      <c r="BD350" s="1"/>
    </row>
    <row r="351" spans="54:56" ht="15">
      <c r="BB351" s="1"/>
      <c r="BC351" t="s">
        <v>1059</v>
      </c>
      <c r="BD351" s="1"/>
    </row>
    <row r="352" spans="54:56" ht="15">
      <c r="BB352" s="1"/>
      <c r="BC352" t="s">
        <v>1060</v>
      </c>
      <c r="BD352" s="1"/>
    </row>
    <row r="353" spans="54:56" ht="15">
      <c r="BB353" s="1"/>
      <c r="BC353" t="s">
        <v>1061</v>
      </c>
      <c r="BD353" s="1"/>
    </row>
    <row r="354" spans="54:56" ht="15">
      <c r="BB354" s="1"/>
      <c r="BC354" t="s">
        <v>1062</v>
      </c>
      <c r="BD354" s="1"/>
    </row>
    <row r="355" spans="54:56" ht="15">
      <c r="BB355" s="1"/>
      <c r="BC355" t="s">
        <v>1063</v>
      </c>
      <c r="BD355" s="1"/>
    </row>
    <row r="356" spans="54:56" ht="15">
      <c r="BB356" s="1"/>
      <c r="BC356" t="s">
        <v>1064</v>
      </c>
      <c r="BD356" s="1"/>
    </row>
    <row r="357" spans="54:56" ht="15">
      <c r="BB357" s="1"/>
      <c r="BC357" t="s">
        <v>1065</v>
      </c>
      <c r="BD357" s="1"/>
    </row>
    <row r="358" spans="54:56" ht="15">
      <c r="BB358" s="1"/>
      <c r="BC358" t="s">
        <v>1066</v>
      </c>
      <c r="BD358" s="1"/>
    </row>
    <row r="359" spans="54:56" ht="15">
      <c r="BB359" s="1"/>
      <c r="BC359" t="s">
        <v>1067</v>
      </c>
      <c r="BD359" s="1"/>
    </row>
    <row r="360" spans="54:56" ht="15">
      <c r="BB360" s="1"/>
      <c r="BC360" t="s">
        <v>1068</v>
      </c>
      <c r="BD360" s="1"/>
    </row>
    <row r="361" spans="54:56" ht="15">
      <c r="BB361" s="1"/>
      <c r="BC361" t="s">
        <v>1069</v>
      </c>
      <c r="BD361" s="1"/>
    </row>
    <row r="362" spans="54:56" ht="15">
      <c r="BB362" s="1"/>
      <c r="BC362" t="s">
        <v>1070</v>
      </c>
      <c r="BD362" s="1"/>
    </row>
    <row r="363" spans="54:56" ht="15">
      <c r="BB363" s="1"/>
      <c r="BC363" t="s">
        <v>1071</v>
      </c>
      <c r="BD363" s="1"/>
    </row>
    <row r="364" spans="54:56" ht="15">
      <c r="BB364" s="1"/>
      <c r="BC364" t="s">
        <v>1072</v>
      </c>
      <c r="BD364" s="1"/>
    </row>
    <row r="365" spans="54:56" ht="15">
      <c r="BB365" s="1"/>
      <c r="BC365" t="s">
        <v>1073</v>
      </c>
      <c r="BD365" s="1"/>
    </row>
    <row r="366" spans="54:56" ht="15">
      <c r="BB366" s="1"/>
      <c r="BC366" t="s">
        <v>1074</v>
      </c>
      <c r="BD366" s="1"/>
    </row>
    <row r="367" spans="54:56" ht="15">
      <c r="BB367" s="1"/>
      <c r="BC367" t="s">
        <v>1075</v>
      </c>
      <c r="BD367" s="1"/>
    </row>
    <row r="368" spans="54:56" ht="15">
      <c r="BB368" s="1"/>
      <c r="BC368" t="s">
        <v>1076</v>
      </c>
      <c r="BD368" s="1"/>
    </row>
    <row r="369" spans="54:56" ht="15">
      <c r="BB369" s="1"/>
      <c r="BC369" t="s">
        <v>1077</v>
      </c>
      <c r="BD369" s="1"/>
    </row>
    <row r="370" spans="54:56" ht="15">
      <c r="BB370" s="1"/>
      <c r="BC370" t="s">
        <v>1078</v>
      </c>
      <c r="BD370" s="1"/>
    </row>
    <row r="371" spans="54:56" ht="15">
      <c r="BB371" s="1"/>
      <c r="BC371" t="s">
        <v>1079</v>
      </c>
      <c r="BD371" s="1"/>
    </row>
    <row r="372" spans="54:56" ht="15">
      <c r="BB372" s="1"/>
      <c r="BC372" t="s">
        <v>1080</v>
      </c>
      <c r="BD372" s="1"/>
    </row>
    <row r="373" spans="54:56" ht="15">
      <c r="BB373" s="1"/>
      <c r="BC373" t="s">
        <v>1081</v>
      </c>
      <c r="BD373" s="1"/>
    </row>
    <row r="374" spans="54:56" ht="15">
      <c r="BB374" s="1"/>
      <c r="BC374" t="s">
        <v>1082</v>
      </c>
      <c r="BD374" s="1"/>
    </row>
    <row r="375" spans="54:56" ht="15">
      <c r="BB375" s="1"/>
      <c r="BC375" t="s">
        <v>1083</v>
      </c>
      <c r="BD375" s="1"/>
    </row>
    <row r="376" spans="54:56" ht="15">
      <c r="BB376" s="1"/>
      <c r="BC376" t="s">
        <v>1084</v>
      </c>
      <c r="BD376" s="1"/>
    </row>
    <row r="377" spans="54:56" ht="15">
      <c r="BB377" s="1"/>
      <c r="BC377" t="s">
        <v>1085</v>
      </c>
      <c r="BD377" s="1"/>
    </row>
    <row r="378" spans="54:56" ht="15">
      <c r="BB378" s="1"/>
      <c r="BC378" t="s">
        <v>1086</v>
      </c>
      <c r="BD378" s="1"/>
    </row>
    <row r="379" spans="54:56" ht="15">
      <c r="BB379" s="1"/>
      <c r="BC379" t="s">
        <v>1087</v>
      </c>
      <c r="BD379" s="1"/>
    </row>
    <row r="380" spans="54:56" ht="15">
      <c r="BB380" s="1"/>
      <c r="BC380" t="s">
        <v>1088</v>
      </c>
      <c r="BD380" s="1"/>
    </row>
    <row r="381" spans="54:56" ht="15">
      <c r="BB381" s="1"/>
      <c r="BC381" t="s">
        <v>1089</v>
      </c>
      <c r="BD381" s="1"/>
    </row>
    <row r="382" spans="54:56" ht="15">
      <c r="BB382" s="1"/>
      <c r="BC382" t="s">
        <v>1090</v>
      </c>
      <c r="BD382" s="1"/>
    </row>
    <row r="383" spans="54:56" ht="15">
      <c r="BB383" s="1"/>
      <c r="BC383" t="s">
        <v>1091</v>
      </c>
      <c r="BD383" s="1"/>
    </row>
    <row r="384" spans="54:56" ht="15">
      <c r="BB384" s="1"/>
      <c r="BC384" t="s">
        <v>1092</v>
      </c>
      <c r="BD384" s="1"/>
    </row>
    <row r="385" spans="54:56" ht="15">
      <c r="BB385" s="1"/>
      <c r="BC385" t="s">
        <v>1093</v>
      </c>
      <c r="BD385" s="1"/>
    </row>
    <row r="386" spans="54:56" ht="15">
      <c r="BB386" s="1"/>
      <c r="BC386" t="s">
        <v>1094</v>
      </c>
      <c r="BD386" s="1"/>
    </row>
    <row r="387" spans="54:56" ht="15">
      <c r="BB387" s="1"/>
      <c r="BC387" t="s">
        <v>1095</v>
      </c>
      <c r="BD387" s="1"/>
    </row>
    <row r="388" spans="54:56" ht="15">
      <c r="BB388" s="1"/>
      <c r="BC388" t="s">
        <v>1096</v>
      </c>
      <c r="BD388" s="1"/>
    </row>
    <row r="389" spans="54:56" ht="15">
      <c r="BB389" s="1"/>
      <c r="BC389" t="s">
        <v>1097</v>
      </c>
      <c r="BD389" s="1"/>
    </row>
    <row r="390" spans="54:56" ht="15">
      <c r="BB390" s="1"/>
      <c r="BC390" t="s">
        <v>1098</v>
      </c>
      <c r="BD390" s="1"/>
    </row>
    <row r="391" spans="54:56" ht="15">
      <c r="BB391" s="1"/>
      <c r="BC391" t="s">
        <v>1099</v>
      </c>
      <c r="BD391" s="1"/>
    </row>
    <row r="392" spans="54:56" ht="15">
      <c r="BB392" s="1"/>
      <c r="BC392" t="s">
        <v>1100</v>
      </c>
      <c r="BD392" s="1"/>
    </row>
    <row r="393" spans="54:56" ht="15">
      <c r="BB393" s="1"/>
      <c r="BC393" t="s">
        <v>1101</v>
      </c>
      <c r="BD393" s="1"/>
    </row>
    <row r="394" spans="54:56" ht="15">
      <c r="BB394" s="1"/>
      <c r="BC394" t="s">
        <v>1102</v>
      </c>
      <c r="BD394" s="1"/>
    </row>
    <row r="395" spans="54:56" ht="15">
      <c r="BB395" s="1"/>
      <c r="BC395" t="s">
        <v>1103</v>
      </c>
      <c r="BD395" s="1"/>
    </row>
    <row r="396" spans="54:56" ht="15">
      <c r="BB396" s="1"/>
      <c r="BC396" t="s">
        <v>1104</v>
      </c>
      <c r="BD396" s="1"/>
    </row>
    <row r="397" spans="54:56" ht="15">
      <c r="BB397" s="1"/>
      <c r="BC397" t="s">
        <v>1105</v>
      </c>
      <c r="BD397" s="1"/>
    </row>
    <row r="398" spans="54:56" ht="15">
      <c r="BB398" s="1"/>
      <c r="BC398" t="s">
        <v>1106</v>
      </c>
      <c r="BD398" s="1"/>
    </row>
    <row r="399" spans="54:56" ht="15">
      <c r="BB399" s="1"/>
      <c r="BC399" t="s">
        <v>1107</v>
      </c>
      <c r="BD399" s="1"/>
    </row>
    <row r="400" spans="54:56" ht="15">
      <c r="BB400" s="1"/>
      <c r="BC400" t="s">
        <v>1108</v>
      </c>
      <c r="BD400" s="1"/>
    </row>
    <row r="401" spans="54:56" ht="15">
      <c r="BB401" s="1"/>
      <c r="BC401" t="s">
        <v>1109</v>
      </c>
      <c r="BD401" s="1"/>
    </row>
    <row r="402" spans="54:56" ht="15">
      <c r="BB402" s="1"/>
      <c r="BC402" t="s">
        <v>1110</v>
      </c>
      <c r="BD402" s="1"/>
    </row>
    <row r="403" spans="54:56" ht="15">
      <c r="BB403" s="1"/>
      <c r="BC403" t="s">
        <v>1111</v>
      </c>
      <c r="BD403" s="1"/>
    </row>
    <row r="404" spans="54:56" ht="15">
      <c r="BB404" s="1"/>
      <c r="BC404" t="s">
        <v>1112</v>
      </c>
      <c r="BD404" s="1"/>
    </row>
    <row r="405" spans="54:56" ht="15">
      <c r="BB405" s="1"/>
      <c r="BC405" t="s">
        <v>1113</v>
      </c>
      <c r="BD405" s="1"/>
    </row>
    <row r="406" spans="54:56" ht="15">
      <c r="BB406" s="1"/>
      <c r="BC406" t="s">
        <v>1114</v>
      </c>
      <c r="BD406" s="1"/>
    </row>
    <row r="407" spans="54:56" ht="15">
      <c r="BB407" s="1"/>
      <c r="BC407" t="s">
        <v>1115</v>
      </c>
      <c r="BD407" s="1"/>
    </row>
    <row r="408" spans="54:56" ht="15">
      <c r="BB408" s="1"/>
      <c r="BC408" t="s">
        <v>1116</v>
      </c>
      <c r="BD408" s="1"/>
    </row>
    <row r="409" spans="54:56" ht="15">
      <c r="BB409" s="1"/>
      <c r="BC409" t="s">
        <v>1117</v>
      </c>
      <c r="BD409" s="1"/>
    </row>
    <row r="410" spans="54:56" ht="15">
      <c r="BB410" s="1"/>
      <c r="BC410" t="s">
        <v>1118</v>
      </c>
      <c r="BD410" s="1"/>
    </row>
    <row r="411" spans="54:56" ht="15">
      <c r="BB411" s="1"/>
      <c r="BC411" t="s">
        <v>1119</v>
      </c>
      <c r="BD411" s="1"/>
    </row>
    <row r="412" spans="54:56" ht="15">
      <c r="BB412" s="1"/>
      <c r="BC412" t="s">
        <v>1120</v>
      </c>
      <c r="BD412" s="1"/>
    </row>
    <row r="413" spans="54:56" ht="15">
      <c r="BB413" s="1"/>
      <c r="BC413" t="s">
        <v>1121</v>
      </c>
      <c r="BD413" s="1"/>
    </row>
    <row r="414" spans="54:56" ht="15">
      <c r="BB414" s="1"/>
      <c r="BC414" t="s">
        <v>1122</v>
      </c>
      <c r="BD414" s="1"/>
    </row>
    <row r="415" spans="54:56" ht="15">
      <c r="BB415" s="1"/>
      <c r="BC415" t="s">
        <v>1123</v>
      </c>
      <c r="BD415" s="1"/>
    </row>
    <row r="416" spans="54:56" ht="15">
      <c r="BB416" s="1"/>
      <c r="BC416" t="s">
        <v>1124</v>
      </c>
      <c r="BD416" s="1"/>
    </row>
    <row r="417" spans="54:56" ht="15">
      <c r="BB417" s="1"/>
      <c r="BC417" t="s">
        <v>1125</v>
      </c>
      <c r="BD417" s="1"/>
    </row>
    <row r="418" spans="54:56" ht="15">
      <c r="BB418" s="1"/>
      <c r="BC418" t="s">
        <v>1126</v>
      </c>
      <c r="BD418" s="1"/>
    </row>
    <row r="419" spans="54:56" ht="15">
      <c r="BB419" s="1"/>
      <c r="BC419" t="s">
        <v>1127</v>
      </c>
      <c r="BD419" s="1"/>
    </row>
    <row r="420" spans="54:56" ht="15">
      <c r="BB420" s="1"/>
      <c r="BC420" t="s">
        <v>1128</v>
      </c>
      <c r="BD420" s="1"/>
    </row>
    <row r="421" spans="54:56" ht="15">
      <c r="BB421" s="1"/>
      <c r="BC421" t="s">
        <v>1129</v>
      </c>
      <c r="BD421" s="1"/>
    </row>
    <row r="422" spans="54:56" ht="15">
      <c r="BB422" s="1"/>
      <c r="BC422" t="s">
        <v>1130</v>
      </c>
      <c r="BD422" s="1"/>
    </row>
    <row r="423" spans="54:56" ht="15">
      <c r="BB423" s="1"/>
      <c r="BC423" t="s">
        <v>1131</v>
      </c>
      <c r="BD423" s="1"/>
    </row>
    <row r="424" spans="54:56" ht="15">
      <c r="BB424" s="1"/>
      <c r="BC424" t="s">
        <v>1132</v>
      </c>
      <c r="BD424" s="1"/>
    </row>
    <row r="425" spans="54:56" ht="15">
      <c r="BB425" s="1"/>
      <c r="BC425" t="s">
        <v>1133</v>
      </c>
      <c r="BD425" s="1"/>
    </row>
    <row r="426" spans="54:56" ht="15">
      <c r="BB426" s="1"/>
      <c r="BC426" t="s">
        <v>1134</v>
      </c>
      <c r="BD426" s="1"/>
    </row>
    <row r="427" spans="54:56" ht="15">
      <c r="BB427" s="1"/>
      <c r="BC427" t="s">
        <v>1135</v>
      </c>
      <c r="BD427" s="1"/>
    </row>
    <row r="428" spans="54:56" ht="15">
      <c r="BB428" s="1"/>
      <c r="BC428" t="s">
        <v>1136</v>
      </c>
      <c r="BD428" s="1"/>
    </row>
    <row r="429" spans="54:56" ht="15">
      <c r="BB429" s="1"/>
      <c r="BC429" t="s">
        <v>1137</v>
      </c>
      <c r="BD429" s="1"/>
    </row>
    <row r="430" spans="54:56" ht="15">
      <c r="BB430" s="1"/>
      <c r="BC430" t="s">
        <v>1138</v>
      </c>
      <c r="BD430" s="1"/>
    </row>
    <row r="431" spans="54:56" ht="15">
      <c r="BB431" s="1"/>
      <c r="BC431" t="s">
        <v>1139</v>
      </c>
      <c r="BD431" s="1"/>
    </row>
    <row r="432" spans="54:56" ht="15">
      <c r="BB432" s="1"/>
      <c r="BC432" t="s">
        <v>1140</v>
      </c>
      <c r="BD432" s="1"/>
    </row>
    <row r="433" spans="54:56" ht="15">
      <c r="BB433" s="1"/>
      <c r="BC433" t="s">
        <v>1141</v>
      </c>
      <c r="BD433" s="1"/>
    </row>
    <row r="434" spans="54:56" ht="15">
      <c r="BB434" s="1"/>
      <c r="BC434" t="s">
        <v>1142</v>
      </c>
      <c r="BD434" s="1"/>
    </row>
    <row r="435" spans="54:56" ht="15">
      <c r="BB435" s="1"/>
      <c r="BC435" t="s">
        <v>1143</v>
      </c>
      <c r="BD435" s="1"/>
    </row>
    <row r="436" spans="54:56" ht="15">
      <c r="BB436" s="1"/>
      <c r="BC436" t="s">
        <v>1144</v>
      </c>
      <c r="BD436" s="1"/>
    </row>
    <row r="437" spans="54:56" ht="15">
      <c r="BB437" s="1"/>
      <c r="BC437" t="s">
        <v>1145</v>
      </c>
      <c r="BD437" s="1"/>
    </row>
    <row r="438" spans="54:56" ht="15">
      <c r="BB438" s="1"/>
      <c r="BC438" t="s">
        <v>1146</v>
      </c>
      <c r="BD438" s="1"/>
    </row>
    <row r="439" spans="54:56" ht="15">
      <c r="BB439" s="1"/>
      <c r="BC439" t="s">
        <v>1147</v>
      </c>
      <c r="BD439" s="1"/>
    </row>
    <row r="440" spans="54:56" ht="15">
      <c r="BB440" s="1"/>
      <c r="BC440" t="s">
        <v>1148</v>
      </c>
      <c r="BD440" s="1"/>
    </row>
    <row r="441" spans="54:56" ht="15">
      <c r="BB441" s="1"/>
      <c r="BC441" t="s">
        <v>1149</v>
      </c>
      <c r="BD441" s="1"/>
    </row>
    <row r="442" spans="54:56" ht="15">
      <c r="BB442" s="1"/>
      <c r="BC442" t="s">
        <v>1150</v>
      </c>
      <c r="BD442" s="1"/>
    </row>
    <row r="443" spans="54:56" ht="15">
      <c r="BB443" s="1"/>
      <c r="BC443" t="s">
        <v>1151</v>
      </c>
      <c r="BD443" s="1"/>
    </row>
    <row r="444" spans="54:56" ht="15">
      <c r="BB444" s="1"/>
      <c r="BC444" t="s">
        <v>1152</v>
      </c>
      <c r="BD444" s="1"/>
    </row>
    <row r="445" spans="54:56" ht="15">
      <c r="BB445" s="1"/>
      <c r="BC445" t="s">
        <v>1153</v>
      </c>
      <c r="BD445" s="1"/>
    </row>
    <row r="446" spans="54:56" ht="15">
      <c r="BB446" s="1"/>
      <c r="BC446" t="s">
        <v>1154</v>
      </c>
      <c r="BD446" s="1"/>
    </row>
    <row r="447" spans="54:56" ht="15">
      <c r="BB447" s="1"/>
      <c r="BC447" t="s">
        <v>1155</v>
      </c>
      <c r="BD447" s="1"/>
    </row>
    <row r="448" spans="54:56" ht="15">
      <c r="BB448" s="1"/>
      <c r="BC448" t="s">
        <v>1156</v>
      </c>
      <c r="BD448" s="1"/>
    </row>
    <row r="449" spans="54:56" ht="15">
      <c r="BB449" s="1"/>
      <c r="BC449" t="s">
        <v>1157</v>
      </c>
      <c r="BD449" s="1"/>
    </row>
    <row r="450" spans="54:56" ht="15">
      <c r="BB450" s="1"/>
      <c r="BC450" t="s">
        <v>1158</v>
      </c>
      <c r="BD450" s="1"/>
    </row>
    <row r="451" spans="54:56" ht="15">
      <c r="BB451" s="1"/>
      <c r="BC451" t="s">
        <v>1159</v>
      </c>
      <c r="BD451" s="1"/>
    </row>
    <row r="452" spans="54:56" ht="15">
      <c r="BB452" s="1"/>
      <c r="BC452" t="s">
        <v>1160</v>
      </c>
      <c r="BD452" s="1"/>
    </row>
    <row r="453" spans="54:56" ht="15">
      <c r="BB453" s="1"/>
      <c r="BC453" t="s">
        <v>1161</v>
      </c>
      <c r="BD453" s="1"/>
    </row>
    <row r="454" spans="54:56" ht="15">
      <c r="BB454" s="1"/>
      <c r="BC454" t="s">
        <v>1162</v>
      </c>
      <c r="BD454" s="1"/>
    </row>
    <row r="455" spans="54:56" ht="15">
      <c r="BB455" s="1"/>
      <c r="BC455" t="s">
        <v>1163</v>
      </c>
      <c r="BD455" s="1"/>
    </row>
    <row r="456" spans="54:56" ht="15">
      <c r="BB456" s="1"/>
      <c r="BC456" t="s">
        <v>1164</v>
      </c>
      <c r="BD456" s="1"/>
    </row>
    <row r="457" spans="54:56" ht="15">
      <c r="BB457" s="1"/>
      <c r="BC457" t="s">
        <v>1165</v>
      </c>
      <c r="BD457" s="1"/>
    </row>
    <row r="458" spans="54:56" ht="15">
      <c r="BB458" s="1"/>
      <c r="BC458" t="s">
        <v>1166</v>
      </c>
      <c r="BD458" s="1"/>
    </row>
    <row r="459" spans="54:56" ht="15">
      <c r="BB459" s="1"/>
      <c r="BC459" t="s">
        <v>1167</v>
      </c>
      <c r="BD459" s="1"/>
    </row>
    <row r="460" spans="54:56" ht="15">
      <c r="BB460" s="1"/>
      <c r="BC460" t="s">
        <v>1168</v>
      </c>
      <c r="BD460" s="1"/>
    </row>
    <row r="461" spans="54:56" ht="15">
      <c r="BB461" s="1"/>
      <c r="BC461" t="s">
        <v>1169</v>
      </c>
      <c r="BD461" s="1"/>
    </row>
    <row r="462" spans="54:56" ht="15">
      <c r="BB462" s="1"/>
      <c r="BC462" t="s">
        <v>1170</v>
      </c>
      <c r="BD462" s="1"/>
    </row>
    <row r="463" spans="54:56" ht="15">
      <c r="BB463" s="1"/>
      <c r="BC463" t="s">
        <v>1171</v>
      </c>
      <c r="BD463" s="1"/>
    </row>
    <row r="464" spans="54:56" ht="15">
      <c r="BB464" s="1"/>
      <c r="BC464" t="s">
        <v>1172</v>
      </c>
      <c r="BD464" s="1"/>
    </row>
    <row r="465" spans="54:56" ht="15">
      <c r="BB465" s="1"/>
      <c r="BC465" t="s">
        <v>1173</v>
      </c>
      <c r="BD465" s="1"/>
    </row>
    <row r="466" spans="54:56" ht="15">
      <c r="BB466" s="1"/>
      <c r="BC466" t="s">
        <v>1174</v>
      </c>
      <c r="BD466" s="1"/>
    </row>
    <row r="467" spans="54:56" ht="15">
      <c r="BB467" s="1"/>
      <c r="BC467" t="s">
        <v>1175</v>
      </c>
      <c r="BD467" s="1"/>
    </row>
    <row r="468" spans="54:56" ht="15">
      <c r="BB468" s="1"/>
      <c r="BC468" t="s">
        <v>1176</v>
      </c>
      <c r="BD468" s="1"/>
    </row>
    <row r="469" spans="54:56" ht="15">
      <c r="BB469" s="1"/>
      <c r="BC469" t="s">
        <v>1177</v>
      </c>
      <c r="BD469" s="1"/>
    </row>
    <row r="470" spans="54:56" ht="15">
      <c r="BB470" s="1"/>
      <c r="BC470" t="s">
        <v>1178</v>
      </c>
      <c r="BD470" s="1"/>
    </row>
    <row r="471" spans="54:56" ht="15">
      <c r="BB471" s="1"/>
      <c r="BC471" t="s">
        <v>1179</v>
      </c>
      <c r="BD471" s="1"/>
    </row>
    <row r="472" spans="54:56" ht="15">
      <c r="BB472" s="1"/>
      <c r="BC472" t="s">
        <v>1180</v>
      </c>
      <c r="BD472" s="1"/>
    </row>
    <row r="473" spans="54:56" ht="15">
      <c r="BB473" s="1"/>
      <c r="BC473" t="s">
        <v>1181</v>
      </c>
      <c r="BD473" s="1"/>
    </row>
    <row r="474" spans="54:56" ht="15">
      <c r="BB474" s="1"/>
      <c r="BC474" t="s">
        <v>1182</v>
      </c>
      <c r="BD474" s="1"/>
    </row>
    <row r="475" spans="54:56" ht="15">
      <c r="BB475" s="1"/>
      <c r="BC475" t="s">
        <v>1183</v>
      </c>
      <c r="BD475" s="1"/>
    </row>
    <row r="476" spans="54:56" ht="15">
      <c r="BB476" s="1"/>
      <c r="BC476" t="s">
        <v>1184</v>
      </c>
      <c r="BD476" s="1"/>
    </row>
    <row r="477" spans="54:56" ht="15">
      <c r="BB477" s="1"/>
      <c r="BC477" t="s">
        <v>1185</v>
      </c>
      <c r="BD477" s="1"/>
    </row>
    <row r="478" spans="54:56" ht="15">
      <c r="BB478" s="1"/>
      <c r="BC478" t="s">
        <v>1186</v>
      </c>
      <c r="BD478" s="1"/>
    </row>
    <row r="479" spans="54:56" ht="15">
      <c r="BB479" s="1"/>
      <c r="BC479" t="s">
        <v>1187</v>
      </c>
      <c r="BD479" s="1"/>
    </row>
    <row r="480" spans="54:56" ht="15">
      <c r="BB480" s="1"/>
      <c r="BC480" t="s">
        <v>1188</v>
      </c>
      <c r="BD480" s="1"/>
    </row>
    <row r="481" spans="54:56" ht="15">
      <c r="BB481" s="1"/>
      <c r="BC481" t="s">
        <v>1189</v>
      </c>
      <c r="BD481" s="1"/>
    </row>
    <row r="482" spans="54:56" ht="15">
      <c r="BB482" s="1"/>
      <c r="BC482" t="s">
        <v>1190</v>
      </c>
      <c r="BD482" s="1"/>
    </row>
    <row r="483" spans="54:56" ht="15">
      <c r="BB483" s="1"/>
      <c r="BC483" t="s">
        <v>1191</v>
      </c>
      <c r="BD483" s="1"/>
    </row>
    <row r="484" spans="54:56" ht="15">
      <c r="BB484" s="1"/>
      <c r="BC484" t="s">
        <v>1192</v>
      </c>
      <c r="BD484" s="1"/>
    </row>
    <row r="485" spans="54:56" ht="15">
      <c r="BB485" s="1"/>
      <c r="BC485" t="s">
        <v>1193</v>
      </c>
      <c r="BD485" s="1"/>
    </row>
    <row r="486" spans="54:56" ht="15">
      <c r="BB486" s="1"/>
      <c r="BC486" t="s">
        <v>1194</v>
      </c>
      <c r="BD486" s="1"/>
    </row>
    <row r="487" spans="54:56" ht="15">
      <c r="BB487" s="1"/>
      <c r="BC487" t="s">
        <v>1195</v>
      </c>
      <c r="BD487" s="1"/>
    </row>
    <row r="488" spans="54:56" ht="15">
      <c r="BB488" s="1"/>
      <c r="BC488" t="s">
        <v>1196</v>
      </c>
      <c r="BD488" s="1"/>
    </row>
    <row r="489" spans="54:56" ht="15">
      <c r="BB489" s="1"/>
      <c r="BC489" t="s">
        <v>1197</v>
      </c>
      <c r="BD489" s="1"/>
    </row>
    <row r="490" spans="54:56" ht="15">
      <c r="BB490" s="1"/>
      <c r="BC490" t="s">
        <v>1198</v>
      </c>
      <c r="BD490" s="1"/>
    </row>
    <row r="491" spans="54:56" ht="15">
      <c r="BB491" s="1"/>
      <c r="BC491" t="s">
        <v>1199</v>
      </c>
      <c r="BD491" s="1"/>
    </row>
    <row r="492" spans="54:56" ht="15">
      <c r="BB492" s="1"/>
      <c r="BC492" t="s">
        <v>1200</v>
      </c>
      <c r="BD492" s="1"/>
    </row>
    <row r="493" spans="54:56" ht="15">
      <c r="BB493" s="1"/>
      <c r="BC493" t="s">
        <v>1201</v>
      </c>
      <c r="BD493" s="1"/>
    </row>
    <row r="494" spans="54:56" ht="15">
      <c r="BB494" s="1"/>
      <c r="BC494" t="s">
        <v>1202</v>
      </c>
      <c r="BD494" s="1"/>
    </row>
    <row r="495" spans="54:56" ht="15">
      <c r="BB495" s="1"/>
      <c r="BC495" t="s">
        <v>1203</v>
      </c>
      <c r="BD495" s="1"/>
    </row>
    <row r="496" spans="54:56" ht="15">
      <c r="BB496" s="1"/>
      <c r="BC496" t="s">
        <v>1204</v>
      </c>
      <c r="BD496" s="1"/>
    </row>
    <row r="497" spans="54:56" ht="15">
      <c r="BB497" s="1"/>
      <c r="BC497" t="s">
        <v>1205</v>
      </c>
      <c r="BD497" s="1"/>
    </row>
    <row r="498" spans="54:56" ht="15">
      <c r="BB498" s="1"/>
      <c r="BC498" t="s">
        <v>1206</v>
      </c>
      <c r="BD498" s="1"/>
    </row>
    <row r="499" spans="54:56" ht="15">
      <c r="BB499" s="1"/>
      <c r="BC499" t="s">
        <v>1207</v>
      </c>
      <c r="BD499" s="1"/>
    </row>
    <row r="500" spans="54:56" ht="15">
      <c r="BB500" s="1"/>
      <c r="BC500" t="s">
        <v>1208</v>
      </c>
      <c r="BD500" s="1"/>
    </row>
    <row r="501" spans="54:56" ht="15">
      <c r="BB501" s="1"/>
      <c r="BC501" t="s">
        <v>1209</v>
      </c>
      <c r="BD501" s="1"/>
    </row>
    <row r="502" spans="54:56" ht="15">
      <c r="BB502" s="1"/>
      <c r="BC502" t="s">
        <v>1210</v>
      </c>
      <c r="BD502" s="1"/>
    </row>
    <row r="503" spans="54:56" ht="15">
      <c r="BB503" s="1"/>
      <c r="BC503" t="s">
        <v>1211</v>
      </c>
      <c r="BD503" s="1"/>
    </row>
    <row r="504" spans="54:56" ht="15">
      <c r="BB504" s="1"/>
      <c r="BC504" t="s">
        <v>1212</v>
      </c>
      <c r="BD504" s="1"/>
    </row>
    <row r="505" spans="54:56" ht="15">
      <c r="BB505" s="1"/>
      <c r="BC505" t="s">
        <v>1213</v>
      </c>
      <c r="BD505" s="1"/>
    </row>
    <row r="506" spans="54:56" ht="15">
      <c r="BB506" s="1"/>
      <c r="BC506" t="s">
        <v>1214</v>
      </c>
      <c r="BD506" s="1"/>
    </row>
    <row r="507" spans="54:56" ht="15">
      <c r="BB507" s="1"/>
      <c r="BC507" t="s">
        <v>1215</v>
      </c>
      <c r="BD507" s="1"/>
    </row>
    <row r="508" spans="54:56" ht="15">
      <c r="BB508" s="1"/>
      <c r="BC508" t="s">
        <v>1534</v>
      </c>
      <c r="BD508" s="1"/>
    </row>
    <row r="509" spans="54:56" ht="15">
      <c r="BB509" s="1"/>
      <c r="BC509" t="s">
        <v>1535</v>
      </c>
      <c r="BD509" s="1"/>
    </row>
    <row r="510" spans="54:56" ht="15">
      <c r="BB510" s="1"/>
      <c r="BC510" t="s">
        <v>1536</v>
      </c>
      <c r="BD510" s="1"/>
    </row>
    <row r="511" spans="54:56" ht="15">
      <c r="BB511" s="1"/>
      <c r="BC511" t="s">
        <v>1537</v>
      </c>
      <c r="BD511" s="1"/>
    </row>
    <row r="512" spans="54:56" ht="15">
      <c r="BB512" s="1"/>
      <c r="BC512" t="s">
        <v>1538</v>
      </c>
      <c r="BD512" s="1"/>
    </row>
    <row r="513" spans="54:56" ht="15">
      <c r="BB513" s="1"/>
      <c r="BC513" t="s">
        <v>1539</v>
      </c>
      <c r="BD513" s="1"/>
    </row>
    <row r="514" spans="54:56" ht="15">
      <c r="BB514" s="1"/>
      <c r="BC514" t="s">
        <v>1540</v>
      </c>
      <c r="BD514" s="1"/>
    </row>
    <row r="515" spans="54:56" ht="15">
      <c r="BB515" s="1"/>
      <c r="BC515" t="s">
        <v>1541</v>
      </c>
      <c r="BD515" s="1"/>
    </row>
    <row r="516" spans="54:56" ht="15">
      <c r="BB516" s="1"/>
      <c r="BC516" t="s">
        <v>1542</v>
      </c>
      <c r="BD516" s="1"/>
    </row>
    <row r="517" spans="54:56" ht="15">
      <c r="BB517" s="1"/>
      <c r="BC517" t="s">
        <v>1543</v>
      </c>
      <c r="BD517" s="1"/>
    </row>
    <row r="518" spans="54:56" ht="15">
      <c r="BB518" s="1"/>
      <c r="BC518" t="s">
        <v>1544</v>
      </c>
      <c r="BD518" s="1"/>
    </row>
    <row r="519" spans="54:56" ht="15">
      <c r="BB519" s="1"/>
      <c r="BC519" t="s">
        <v>1545</v>
      </c>
      <c r="BD519" s="1"/>
    </row>
    <row r="520" spans="54:56" ht="15">
      <c r="BB520" s="1"/>
      <c r="BC520" t="s">
        <v>1546</v>
      </c>
      <c r="BD520" s="1"/>
    </row>
    <row r="521" spans="54:56" ht="15">
      <c r="BB521" s="1"/>
      <c r="BC521" t="s">
        <v>1547</v>
      </c>
      <c r="BD521" s="1"/>
    </row>
    <row r="522" spans="54:56" ht="15">
      <c r="BB522" s="1"/>
      <c r="BC522" t="s">
        <v>1548</v>
      </c>
      <c r="BD522" s="1"/>
    </row>
    <row r="523" spans="54:56" ht="15">
      <c r="BB523" s="1"/>
      <c r="BC523" t="s">
        <v>1549</v>
      </c>
      <c r="BD523" s="1"/>
    </row>
    <row r="524" spans="54:56" ht="15">
      <c r="BB524" s="1"/>
      <c r="BC524" t="s">
        <v>1550</v>
      </c>
      <c r="BD524" s="1"/>
    </row>
    <row r="525" spans="54:56" ht="15">
      <c r="BB525" s="1"/>
      <c r="BC525" t="s">
        <v>1551</v>
      </c>
      <c r="BD525" s="1"/>
    </row>
    <row r="526" spans="54:56" ht="15">
      <c r="BB526" s="1"/>
      <c r="BC526" t="s">
        <v>1552</v>
      </c>
      <c r="BD526" s="1"/>
    </row>
    <row r="527" spans="54:56" ht="15">
      <c r="BB527" s="1"/>
      <c r="BC527" t="s">
        <v>1553</v>
      </c>
      <c r="BD527" s="1"/>
    </row>
    <row r="528" spans="54:56" ht="15">
      <c r="BB528" s="1"/>
      <c r="BC528" t="s">
        <v>1554</v>
      </c>
      <c r="BD528" s="1"/>
    </row>
    <row r="529" spans="54:56" ht="15">
      <c r="BB529" s="1"/>
      <c r="BC529" t="s">
        <v>1555</v>
      </c>
      <c r="BD529" s="1"/>
    </row>
    <row r="530" spans="54:56" ht="15">
      <c r="BB530" s="1"/>
      <c r="BC530" t="s">
        <v>1556</v>
      </c>
      <c r="BD530" s="1"/>
    </row>
    <row r="531" spans="54:56" ht="15">
      <c r="BB531" s="1"/>
      <c r="BC531" t="s">
        <v>1557</v>
      </c>
      <c r="BD531" s="1"/>
    </row>
    <row r="532" spans="54:56" ht="15">
      <c r="BB532" s="1"/>
      <c r="BC532" t="s">
        <v>1558</v>
      </c>
      <c r="BD532" s="1"/>
    </row>
    <row r="533" spans="54:56" ht="15">
      <c r="BB533" s="1"/>
      <c r="BC533" t="s">
        <v>1559</v>
      </c>
      <c r="BD533" s="1"/>
    </row>
    <row r="534" spans="54:56" ht="15">
      <c r="BB534" s="1"/>
      <c r="BC534" t="s">
        <v>1560</v>
      </c>
      <c r="BD534" s="1"/>
    </row>
    <row r="535" spans="54:56" ht="15">
      <c r="BB535" s="1"/>
      <c r="BC535" t="s">
        <v>1561</v>
      </c>
      <c r="BD535" s="1"/>
    </row>
    <row r="536" spans="54:56" ht="15">
      <c r="BB536" s="1"/>
      <c r="BC536" t="s">
        <v>1562</v>
      </c>
      <c r="BD536" s="1"/>
    </row>
    <row r="537" spans="54:56" ht="15">
      <c r="BB537" s="1"/>
      <c r="BC537" t="s">
        <v>1563</v>
      </c>
      <c r="BD537" s="1"/>
    </row>
    <row r="538" spans="54:56" ht="15">
      <c r="BB538" s="1"/>
      <c r="BC538" t="s">
        <v>1564</v>
      </c>
      <c r="BD538" s="1"/>
    </row>
    <row r="539" spans="54:56" ht="15">
      <c r="BB539" s="1"/>
      <c r="BC539" t="s">
        <v>1565</v>
      </c>
      <c r="BD539" s="1"/>
    </row>
    <row r="540" spans="54:56" ht="15">
      <c r="BB540" s="1"/>
      <c r="BC540" t="s">
        <v>1566</v>
      </c>
      <c r="BD540" s="1"/>
    </row>
    <row r="541" spans="54:56" ht="15">
      <c r="BB541" s="1"/>
      <c r="BC541" t="s">
        <v>1567</v>
      </c>
      <c r="BD541" s="1"/>
    </row>
    <row r="542" spans="54:56" ht="15">
      <c r="BB542" s="1"/>
      <c r="BC542" t="s">
        <v>1568</v>
      </c>
      <c r="BD542" s="1"/>
    </row>
    <row r="543" spans="54:56" ht="15">
      <c r="BB543" s="1"/>
      <c r="BC543" t="s">
        <v>1569</v>
      </c>
      <c r="BD543" s="1"/>
    </row>
    <row r="544" spans="54:56" ht="15">
      <c r="BB544" s="1"/>
      <c r="BC544" t="s">
        <v>1570</v>
      </c>
      <c r="BD544" s="1"/>
    </row>
    <row r="545" spans="54:56" ht="15">
      <c r="BB545" s="1"/>
      <c r="BC545" t="s">
        <v>1571</v>
      </c>
      <c r="BD545" s="1"/>
    </row>
    <row r="546" spans="54:56" ht="15">
      <c r="BB546" s="1"/>
      <c r="BC546" t="s">
        <v>1572</v>
      </c>
      <c r="BD546" s="1"/>
    </row>
    <row r="547" spans="54:56" ht="15">
      <c r="BB547" s="1"/>
      <c r="BC547" t="s">
        <v>1573</v>
      </c>
      <c r="BD547" s="1"/>
    </row>
    <row r="548" spans="54:56" ht="15">
      <c r="BB548" s="1"/>
      <c r="BC548" t="s">
        <v>1574</v>
      </c>
      <c r="BD548" s="1"/>
    </row>
    <row r="549" spans="54:56" ht="15">
      <c r="BB549" s="1"/>
      <c r="BC549" t="s">
        <v>1575</v>
      </c>
      <c r="BD549" s="1"/>
    </row>
    <row r="550" spans="54:56" ht="15">
      <c r="BB550" s="1"/>
      <c r="BC550" t="s">
        <v>1576</v>
      </c>
      <c r="BD550" s="1"/>
    </row>
    <row r="551" spans="54:56" ht="15">
      <c r="BB551" s="1"/>
      <c r="BC551" t="s">
        <v>1577</v>
      </c>
      <c r="BD551" s="1"/>
    </row>
    <row r="552" spans="54:56" ht="15">
      <c r="BB552" s="1"/>
      <c r="BC552" t="s">
        <v>1578</v>
      </c>
      <c r="BD552" s="1"/>
    </row>
    <row r="553" spans="54:56" ht="15">
      <c r="BB553" s="1"/>
      <c r="BC553" t="s">
        <v>1579</v>
      </c>
      <c r="BD553" s="1"/>
    </row>
    <row r="554" spans="54:56" ht="15">
      <c r="BB554" s="1"/>
      <c r="BC554" t="s">
        <v>1580</v>
      </c>
      <c r="BD554" s="1"/>
    </row>
    <row r="555" spans="54:56" ht="15">
      <c r="BB555" s="1"/>
      <c r="BC555" t="s">
        <v>1581</v>
      </c>
      <c r="BD555" s="1"/>
    </row>
    <row r="556" spans="54:56" ht="15">
      <c r="BB556" s="1"/>
      <c r="BC556" t="s">
        <v>1582</v>
      </c>
      <c r="BD556" s="1"/>
    </row>
    <row r="557" spans="54:56" ht="15">
      <c r="BB557" s="1"/>
      <c r="BC557" t="s">
        <v>1583</v>
      </c>
      <c r="BD557" s="1"/>
    </row>
    <row r="558" spans="54:56" ht="15">
      <c r="BB558" s="1"/>
      <c r="BC558" t="s">
        <v>1584</v>
      </c>
      <c r="BD558" s="1"/>
    </row>
    <row r="559" spans="54:56" ht="15">
      <c r="BB559" s="1"/>
      <c r="BC559" t="s">
        <v>1585</v>
      </c>
      <c r="BD559" s="1"/>
    </row>
    <row r="560" spans="54:56" ht="15">
      <c r="BB560" s="1"/>
      <c r="BC560" t="s">
        <v>1586</v>
      </c>
      <c r="BD560" s="1"/>
    </row>
    <row r="561" spans="54:56" ht="15">
      <c r="BB561" s="1"/>
      <c r="BC561" t="s">
        <v>1587</v>
      </c>
      <c r="BD561" s="1"/>
    </row>
    <row r="562" spans="54:56" ht="15">
      <c r="BB562" s="1"/>
      <c r="BC562" t="s">
        <v>1588</v>
      </c>
      <c r="BD562" s="1"/>
    </row>
    <row r="563" spans="54:56" ht="15">
      <c r="BB563" s="1"/>
      <c r="BC563" t="s">
        <v>1589</v>
      </c>
      <c r="BD563" s="1"/>
    </row>
    <row r="564" spans="54:56" ht="15">
      <c r="BB564" s="1"/>
      <c r="BC564" t="s">
        <v>1590</v>
      </c>
      <c r="BD564" s="1"/>
    </row>
    <row r="565" spans="54:56" ht="15">
      <c r="BB565" s="1"/>
      <c r="BC565" t="s">
        <v>1591</v>
      </c>
      <c r="BD565" s="1"/>
    </row>
    <row r="566" spans="54:56" ht="15">
      <c r="BB566" s="1"/>
      <c r="BC566" t="s">
        <v>1592</v>
      </c>
      <c r="BD566" s="1"/>
    </row>
    <row r="567" spans="54:56" ht="15">
      <c r="BB567" s="1"/>
      <c r="BC567" t="s">
        <v>1593</v>
      </c>
      <c r="BD567" s="1"/>
    </row>
    <row r="568" spans="54:56" ht="15">
      <c r="BB568" s="1"/>
      <c r="BC568" t="s">
        <v>1594</v>
      </c>
      <c r="BD568" s="1"/>
    </row>
    <row r="569" spans="54:56" ht="15">
      <c r="BB569" s="1"/>
      <c r="BC569" t="s">
        <v>1595</v>
      </c>
      <c r="BD569" s="1"/>
    </row>
    <row r="570" spans="54:56" ht="15">
      <c r="BB570" s="1"/>
      <c r="BC570" t="s">
        <v>1596</v>
      </c>
      <c r="BD570" s="1"/>
    </row>
    <row r="571" spans="54:56" ht="15">
      <c r="BB571" s="1"/>
      <c r="BC571" t="s">
        <v>1597</v>
      </c>
      <c r="BD571" s="1"/>
    </row>
    <row r="572" spans="54:56" ht="15">
      <c r="BB572" s="1"/>
      <c r="BC572" t="s">
        <v>1598</v>
      </c>
      <c r="BD572" s="1"/>
    </row>
    <row r="573" spans="54:56" ht="15">
      <c r="BB573" s="1"/>
      <c r="BC573" t="s">
        <v>1599</v>
      </c>
      <c r="BD573" s="1"/>
    </row>
    <row r="574" spans="54:56" ht="15">
      <c r="BB574" s="1"/>
      <c r="BC574" t="s">
        <v>1600</v>
      </c>
      <c r="BD574" s="1"/>
    </row>
    <row r="575" spans="54:56" ht="15">
      <c r="BB575" s="1"/>
      <c r="BC575" t="s">
        <v>1601</v>
      </c>
      <c r="BD575" s="1"/>
    </row>
    <row r="576" spans="54:56" ht="15">
      <c r="BB576" s="1"/>
      <c r="BC576" t="s">
        <v>1602</v>
      </c>
      <c r="BD576" s="1"/>
    </row>
    <row r="577" spans="54:56" ht="15">
      <c r="BB577" s="1"/>
      <c r="BC577" t="s">
        <v>1603</v>
      </c>
      <c r="BD577" s="1"/>
    </row>
    <row r="578" spans="54:56" ht="15">
      <c r="BB578" s="1"/>
      <c r="BC578" t="s">
        <v>1604</v>
      </c>
      <c r="BD578" s="1"/>
    </row>
    <row r="579" spans="54:56" ht="15">
      <c r="BB579" s="1"/>
      <c r="BC579" t="s">
        <v>1605</v>
      </c>
      <c r="BD579" s="1"/>
    </row>
    <row r="580" spans="54:56" ht="15">
      <c r="BB580" s="1"/>
      <c r="BC580" t="s">
        <v>1606</v>
      </c>
      <c r="BD580" s="1"/>
    </row>
    <row r="581" spans="54:56" ht="15">
      <c r="BB581" s="1"/>
      <c r="BC581" t="s">
        <v>1607</v>
      </c>
      <c r="BD581" s="1"/>
    </row>
    <row r="582" spans="54:56" ht="15">
      <c r="BB582" s="1"/>
      <c r="BC582" t="s">
        <v>1608</v>
      </c>
      <c r="BD582" s="1"/>
    </row>
    <row r="583" spans="54:56" ht="15">
      <c r="BB583" s="1"/>
      <c r="BC583" t="s">
        <v>1609</v>
      </c>
      <c r="BD583" s="1"/>
    </row>
    <row r="584" spans="54:56" ht="15">
      <c r="BB584" s="1"/>
      <c r="BC584" t="s">
        <v>1610</v>
      </c>
      <c r="BD584" s="1"/>
    </row>
    <row r="585" spans="54:56" ht="15">
      <c r="BB585" s="1"/>
      <c r="BC585" t="s">
        <v>1611</v>
      </c>
      <c r="BD585" s="1"/>
    </row>
    <row r="586" spans="54:56" ht="15">
      <c r="BB586" s="1"/>
      <c r="BC586" t="s">
        <v>1612</v>
      </c>
      <c r="BD586" s="1"/>
    </row>
    <row r="587" spans="54:56" ht="15">
      <c r="BB587" s="1"/>
      <c r="BC587" t="s">
        <v>1613</v>
      </c>
      <c r="BD587" s="1"/>
    </row>
    <row r="588" spans="54:56" ht="15">
      <c r="BB588" s="1"/>
      <c r="BC588" t="s">
        <v>1614</v>
      </c>
      <c r="BD588" s="1"/>
    </row>
    <row r="589" spans="54:56" ht="15">
      <c r="BB589" s="1"/>
      <c r="BC589" t="s">
        <v>1615</v>
      </c>
      <c r="BD589" s="1"/>
    </row>
    <row r="590" spans="54:56" ht="15">
      <c r="BB590" s="1"/>
      <c r="BC590" t="s">
        <v>1616</v>
      </c>
      <c r="BD590" s="1"/>
    </row>
    <row r="591" spans="54:56" ht="15">
      <c r="BB591" s="1"/>
      <c r="BC591" t="s">
        <v>1617</v>
      </c>
      <c r="BD591" s="1"/>
    </row>
    <row r="592" spans="54:56" ht="15">
      <c r="BB592" s="1"/>
      <c r="BC592" t="s">
        <v>1618</v>
      </c>
      <c r="BD592" s="1"/>
    </row>
    <row r="593" spans="54:56" ht="15">
      <c r="BB593" s="1"/>
      <c r="BC593" t="s">
        <v>1619</v>
      </c>
      <c r="BD593" s="1"/>
    </row>
    <row r="594" spans="54:56" ht="15">
      <c r="BB594" s="1"/>
      <c r="BC594" t="s">
        <v>1620</v>
      </c>
      <c r="BD594" s="1"/>
    </row>
    <row r="595" spans="54:56" ht="15">
      <c r="BB595" s="1"/>
      <c r="BC595" t="s">
        <v>1621</v>
      </c>
      <c r="BD595" s="1"/>
    </row>
    <row r="596" spans="54:56" ht="15">
      <c r="BB596" s="1"/>
      <c r="BC596" t="s">
        <v>1622</v>
      </c>
      <c r="BD596" s="1"/>
    </row>
    <row r="597" spans="54:56" ht="15">
      <c r="BB597" s="1"/>
      <c r="BC597" t="s">
        <v>1623</v>
      </c>
      <c r="BD597" s="1"/>
    </row>
    <row r="598" spans="54:56" ht="15">
      <c r="BB598" s="1"/>
      <c r="BC598" t="s">
        <v>1624</v>
      </c>
      <c r="BD598" s="1"/>
    </row>
    <row r="599" spans="54:56" ht="15">
      <c r="BB599" s="1"/>
      <c r="BC599" t="s">
        <v>1625</v>
      </c>
      <c r="BD599" s="1"/>
    </row>
    <row r="600" spans="54:56" ht="15">
      <c r="BB600" s="1"/>
      <c r="BC600" t="s">
        <v>1626</v>
      </c>
      <c r="BD600" s="1"/>
    </row>
    <row r="601" spans="54:56" ht="15">
      <c r="BB601" s="1"/>
      <c r="BC601" t="s">
        <v>1627</v>
      </c>
      <c r="BD601" s="1"/>
    </row>
    <row r="602" spans="54:56" ht="15">
      <c r="BB602" s="1"/>
      <c r="BC602" t="s">
        <v>1628</v>
      </c>
      <c r="BD602" s="1"/>
    </row>
    <row r="603" spans="54:56" ht="15">
      <c r="BB603" s="1"/>
      <c r="BC603" t="s">
        <v>1629</v>
      </c>
      <c r="BD603" s="1"/>
    </row>
    <row r="604" spans="54:56" ht="15">
      <c r="BB604" s="1"/>
      <c r="BC604" t="s">
        <v>1630</v>
      </c>
      <c r="BD604" s="1"/>
    </row>
    <row r="605" spans="54:56" ht="15">
      <c r="BB605" s="1"/>
      <c r="BC605" t="s">
        <v>1631</v>
      </c>
      <c r="BD605" s="1"/>
    </row>
    <row r="606" spans="54:56" ht="15">
      <c r="BB606" s="1"/>
      <c r="BC606" t="s">
        <v>1632</v>
      </c>
      <c r="BD606" s="1"/>
    </row>
    <row r="607" spans="54:56" ht="15">
      <c r="BB607" s="1"/>
      <c r="BC607" t="s">
        <v>1633</v>
      </c>
      <c r="BD607" s="1"/>
    </row>
    <row r="608" spans="54:56" ht="15">
      <c r="BB608" s="1"/>
      <c r="BC608" t="s">
        <v>1634</v>
      </c>
      <c r="BD608" s="1"/>
    </row>
    <row r="609" spans="54:56" ht="15">
      <c r="BB609" s="1"/>
      <c r="BC609" t="s">
        <v>1635</v>
      </c>
      <c r="BD609" s="1"/>
    </row>
    <row r="610" spans="54:56" ht="15">
      <c r="BB610" s="1"/>
      <c r="BC610" t="s">
        <v>1636</v>
      </c>
      <c r="BD610" s="1"/>
    </row>
    <row r="611" spans="54:56" ht="15">
      <c r="BB611" s="1"/>
      <c r="BC611" t="s">
        <v>1637</v>
      </c>
      <c r="BD611" s="1"/>
    </row>
    <row r="612" spans="54:56" ht="15">
      <c r="BB612" s="1"/>
      <c r="BC612" t="s">
        <v>1638</v>
      </c>
      <c r="BD612" s="1"/>
    </row>
    <row r="613" spans="54:56" ht="15">
      <c r="BB613" s="1"/>
      <c r="BC613" t="s">
        <v>1639</v>
      </c>
      <c r="BD613" s="1"/>
    </row>
    <row r="614" spans="54:56" ht="15">
      <c r="BB614" s="1"/>
      <c r="BC614" t="s">
        <v>1640</v>
      </c>
      <c r="BD614" s="1"/>
    </row>
    <row r="615" spans="54:56" ht="15">
      <c r="BB615" s="1"/>
      <c r="BC615" t="s">
        <v>1641</v>
      </c>
      <c r="BD615" s="1"/>
    </row>
    <row r="616" spans="54:56" ht="15">
      <c r="BB616" s="1"/>
      <c r="BC616" t="s">
        <v>1642</v>
      </c>
      <c r="BD616" s="1"/>
    </row>
    <row r="617" spans="54:56" ht="15">
      <c r="BB617" s="1"/>
      <c r="BC617" t="s">
        <v>1643</v>
      </c>
      <c r="BD617" s="1"/>
    </row>
    <row r="618" spans="54:56" ht="15">
      <c r="BB618" s="1"/>
      <c r="BC618" t="s">
        <v>1644</v>
      </c>
      <c r="BD618" s="1"/>
    </row>
    <row r="619" spans="54:56" ht="15">
      <c r="BB619" s="1"/>
      <c r="BC619" t="s">
        <v>1645</v>
      </c>
      <c r="BD619" s="1"/>
    </row>
    <row r="620" spans="54:56" ht="15">
      <c r="BB620" s="1"/>
      <c r="BC620" t="s">
        <v>1646</v>
      </c>
      <c r="BD620" s="1"/>
    </row>
    <row r="621" spans="54:56" ht="15">
      <c r="BB621" s="1"/>
      <c r="BC621" t="s">
        <v>1647</v>
      </c>
      <c r="BD621" s="1"/>
    </row>
    <row r="622" spans="54:56" ht="15">
      <c r="BB622" s="1"/>
      <c r="BC622" t="s">
        <v>1648</v>
      </c>
      <c r="BD622" s="1"/>
    </row>
    <row r="623" spans="54:56" ht="15">
      <c r="BB623" s="1"/>
      <c r="BC623" t="s">
        <v>1649</v>
      </c>
      <c r="BD623" s="1"/>
    </row>
    <row r="624" spans="54:56" ht="15">
      <c r="BB624" s="1"/>
      <c r="BC624" t="s">
        <v>1650</v>
      </c>
      <c r="BD624" s="1"/>
    </row>
    <row r="625" spans="54:56" ht="15">
      <c r="BB625" s="1"/>
      <c r="BC625" t="s">
        <v>1651</v>
      </c>
      <c r="BD625" s="1"/>
    </row>
    <row r="626" spans="54:56" ht="15">
      <c r="BB626" s="1"/>
      <c r="BC626" t="s">
        <v>1652</v>
      </c>
      <c r="BD626" s="1"/>
    </row>
    <row r="627" spans="54:56" ht="15">
      <c r="BB627" s="1"/>
      <c r="BC627" t="s">
        <v>1653</v>
      </c>
      <c r="BD627" s="1"/>
    </row>
    <row r="628" spans="54:56" ht="15">
      <c r="BB628" s="1"/>
      <c r="BC628" t="s">
        <v>1654</v>
      </c>
      <c r="BD628" s="1"/>
    </row>
    <row r="629" spans="54:56" ht="15">
      <c r="BB629" s="1"/>
      <c r="BC629" t="s">
        <v>1655</v>
      </c>
      <c r="BD629" s="1"/>
    </row>
    <row r="630" spans="54:56" ht="15">
      <c r="BB630" s="1"/>
      <c r="BC630" t="s">
        <v>1656</v>
      </c>
      <c r="BD630" s="1"/>
    </row>
    <row r="631" spans="54:56" ht="15">
      <c r="BB631" s="1"/>
      <c r="BC631" t="s">
        <v>1657</v>
      </c>
      <c r="BD631" s="1"/>
    </row>
    <row r="632" spans="54:56" ht="15">
      <c r="BB632" s="1"/>
      <c r="BC632" t="s">
        <v>1658</v>
      </c>
      <c r="BD632" s="1"/>
    </row>
    <row r="633" spans="54:56" ht="15">
      <c r="BB633" s="1"/>
      <c r="BC633" t="s">
        <v>1659</v>
      </c>
      <c r="BD633" s="1"/>
    </row>
    <row r="634" spans="54:56" ht="15">
      <c r="BB634" s="1"/>
      <c r="BC634" t="s">
        <v>1660</v>
      </c>
      <c r="BD634" s="1"/>
    </row>
    <row r="635" spans="54:56" ht="15">
      <c r="BB635" s="1"/>
      <c r="BC635" t="s">
        <v>1661</v>
      </c>
      <c r="BD635" s="1"/>
    </row>
    <row r="636" spans="54:56" ht="15">
      <c r="BB636" s="1"/>
      <c r="BC636" t="s">
        <v>1662</v>
      </c>
      <c r="BD636" s="1"/>
    </row>
    <row r="637" spans="54:56" ht="15">
      <c r="BB637" s="1"/>
      <c r="BC637" t="s">
        <v>1663</v>
      </c>
      <c r="BD637" s="1"/>
    </row>
    <row r="638" spans="54:56" ht="15">
      <c r="BB638" s="1"/>
      <c r="BC638" t="s">
        <v>1664</v>
      </c>
      <c r="BD638" s="1"/>
    </row>
    <row r="639" spans="54:56" ht="15">
      <c r="BB639" s="1"/>
      <c r="BC639" t="s">
        <v>1665</v>
      </c>
      <c r="BD639" s="1"/>
    </row>
    <row r="640" spans="54:56" ht="15">
      <c r="BB640" s="1"/>
      <c r="BC640" t="s">
        <v>1666</v>
      </c>
      <c r="BD640" s="1"/>
    </row>
    <row r="641" spans="54:56" ht="15">
      <c r="BB641" s="1"/>
      <c r="BC641" t="s">
        <v>1667</v>
      </c>
      <c r="BD641" s="1"/>
    </row>
    <row r="642" spans="54:56" ht="15">
      <c r="BB642" s="1"/>
      <c r="BC642" t="s">
        <v>1668</v>
      </c>
      <c r="BD642" s="1"/>
    </row>
    <row r="643" spans="54:56" ht="15">
      <c r="BB643" s="1"/>
      <c r="BC643" t="s">
        <v>1669</v>
      </c>
      <c r="BD643" s="1"/>
    </row>
    <row r="644" spans="54:56" ht="15">
      <c r="BB644" s="1"/>
      <c r="BC644" t="s">
        <v>1670</v>
      </c>
      <c r="BD644" s="1"/>
    </row>
    <row r="645" spans="54:56" ht="15">
      <c r="BB645" s="1"/>
      <c r="BC645" t="s">
        <v>1671</v>
      </c>
      <c r="BD645" s="1"/>
    </row>
    <row r="646" spans="54:56" ht="15">
      <c r="BB646" s="1"/>
      <c r="BC646" t="s">
        <v>1672</v>
      </c>
      <c r="BD646" s="1"/>
    </row>
    <row r="647" spans="54:56" ht="15">
      <c r="BB647" s="1"/>
      <c r="BC647" t="s">
        <v>1673</v>
      </c>
      <c r="BD647" s="1"/>
    </row>
    <row r="648" spans="54:56" ht="15">
      <c r="BB648" s="1"/>
      <c r="BC648" t="s">
        <v>1674</v>
      </c>
      <c r="BD648" s="1"/>
    </row>
    <row r="649" spans="54:56" ht="15">
      <c r="BB649" s="1"/>
      <c r="BC649" t="s">
        <v>1675</v>
      </c>
      <c r="BD649" s="1"/>
    </row>
    <row r="650" spans="54:56" ht="15">
      <c r="BB650" s="1"/>
      <c r="BC650" t="s">
        <v>1676</v>
      </c>
      <c r="BD650" s="1"/>
    </row>
    <row r="651" spans="54:56" ht="15">
      <c r="BB651" s="1"/>
      <c r="BC651" t="s">
        <v>1677</v>
      </c>
      <c r="BD651" s="1"/>
    </row>
    <row r="652" spans="54:56" ht="15">
      <c r="BB652" s="1"/>
      <c r="BC652" t="s">
        <v>1678</v>
      </c>
      <c r="BD652" s="1"/>
    </row>
    <row r="653" spans="54:56" ht="15">
      <c r="BB653" s="1"/>
      <c r="BC653" t="s">
        <v>1679</v>
      </c>
      <c r="BD653" s="1"/>
    </row>
    <row r="654" spans="54:56" ht="15">
      <c r="BB654" s="1"/>
      <c r="BC654" t="s">
        <v>1680</v>
      </c>
      <c r="BD654" s="1"/>
    </row>
    <row r="655" spans="54:56" ht="15">
      <c r="BB655" s="1"/>
      <c r="BC655" t="s">
        <v>1681</v>
      </c>
      <c r="BD655" s="1"/>
    </row>
    <row r="656" spans="54:56" ht="15">
      <c r="BB656" s="1"/>
      <c r="BC656" t="s">
        <v>1682</v>
      </c>
      <c r="BD656" s="1"/>
    </row>
    <row r="657" spans="54:56" ht="15">
      <c r="BB657" s="1"/>
      <c r="BC657" t="s">
        <v>1683</v>
      </c>
      <c r="BD657" s="1"/>
    </row>
    <row r="658" spans="54:56" ht="15">
      <c r="BB658" s="1"/>
      <c r="BC658" t="s">
        <v>1684</v>
      </c>
      <c r="BD658" s="1"/>
    </row>
    <row r="659" spans="54:56" ht="15">
      <c r="BB659" s="1"/>
      <c r="BC659" t="s">
        <v>1685</v>
      </c>
      <c r="BD659" s="1"/>
    </row>
    <row r="660" spans="54:56" ht="15">
      <c r="BB660" s="1"/>
      <c r="BC660" t="s">
        <v>1686</v>
      </c>
      <c r="BD660" s="1"/>
    </row>
    <row r="661" spans="54:56" ht="15">
      <c r="BB661" s="1"/>
      <c r="BC661" t="s">
        <v>1687</v>
      </c>
      <c r="BD661" s="1"/>
    </row>
    <row r="662" spans="54:56" ht="15">
      <c r="BB662" s="1"/>
      <c r="BC662" t="s">
        <v>1688</v>
      </c>
      <c r="BD662" s="1"/>
    </row>
    <row r="663" spans="54:56" ht="15">
      <c r="BB663" s="1"/>
      <c r="BC663" t="s">
        <v>1689</v>
      </c>
      <c r="BD663" s="1"/>
    </row>
    <row r="664" spans="54:56" ht="15">
      <c r="BB664" s="1"/>
      <c r="BC664" t="s">
        <v>1690</v>
      </c>
      <c r="BD664" s="1"/>
    </row>
    <row r="665" spans="54:56" ht="15">
      <c r="BB665" s="1"/>
      <c r="BC665" t="s">
        <v>1691</v>
      </c>
      <c r="BD665" s="1"/>
    </row>
    <row r="666" spans="54:56" ht="15">
      <c r="BB666" s="1"/>
      <c r="BC666" t="s">
        <v>1692</v>
      </c>
      <c r="BD666" s="1"/>
    </row>
    <row r="667" spans="54:56" ht="15">
      <c r="BB667" s="1"/>
      <c r="BC667" t="s">
        <v>1693</v>
      </c>
      <c r="BD667" s="1"/>
    </row>
    <row r="668" spans="54:56" ht="15">
      <c r="BB668" s="1"/>
      <c r="BC668" t="s">
        <v>1694</v>
      </c>
      <c r="BD668" s="1"/>
    </row>
    <row r="669" spans="54:56" ht="15">
      <c r="BB669" s="1"/>
      <c r="BC669" t="s">
        <v>1695</v>
      </c>
      <c r="BD669" s="1"/>
    </row>
    <row r="670" spans="54:56" ht="15">
      <c r="BB670" s="1"/>
      <c r="BC670" t="s">
        <v>1696</v>
      </c>
      <c r="BD670" s="1"/>
    </row>
    <row r="671" spans="54:56" ht="15">
      <c r="BB671" s="1"/>
      <c r="BC671" t="s">
        <v>1697</v>
      </c>
      <c r="BD671" s="1"/>
    </row>
    <row r="672" spans="54:56" ht="15">
      <c r="BB672" s="1"/>
      <c r="BC672" t="s">
        <v>1698</v>
      </c>
      <c r="BD672" s="1"/>
    </row>
    <row r="673" spans="54:56" ht="15">
      <c r="BB673" s="1"/>
      <c r="BC673" t="s">
        <v>1699</v>
      </c>
      <c r="BD673" s="1"/>
    </row>
    <row r="674" spans="54:56" ht="15">
      <c r="BB674" s="1"/>
      <c r="BC674" t="s">
        <v>1700</v>
      </c>
      <c r="BD674" s="1"/>
    </row>
    <row r="675" spans="54:56" ht="15">
      <c r="BB675" s="1"/>
      <c r="BC675" t="s">
        <v>1701</v>
      </c>
      <c r="BD675" s="1"/>
    </row>
    <row r="676" spans="54:56" ht="15">
      <c r="BB676" s="1"/>
      <c r="BC676" t="s">
        <v>1702</v>
      </c>
      <c r="BD676" s="1"/>
    </row>
    <row r="677" spans="54:56" ht="15">
      <c r="BB677" s="1"/>
      <c r="BC677" t="s">
        <v>1703</v>
      </c>
      <c r="BD677" s="1"/>
    </row>
    <row r="678" spans="54:56" ht="15">
      <c r="BB678" s="1"/>
      <c r="BC678" t="s">
        <v>1704</v>
      </c>
      <c r="BD678" s="1"/>
    </row>
    <row r="679" spans="54:56" ht="15">
      <c r="BB679" s="1"/>
      <c r="BC679" t="s">
        <v>1705</v>
      </c>
      <c r="BD679" s="1"/>
    </row>
    <row r="680" spans="54:56" ht="15">
      <c r="BB680" s="1"/>
      <c r="BC680" t="s">
        <v>1706</v>
      </c>
      <c r="BD680" s="1"/>
    </row>
    <row r="681" spans="54:56" ht="15">
      <c r="BB681" s="1"/>
      <c r="BC681" t="s">
        <v>1707</v>
      </c>
      <c r="BD681" s="1"/>
    </row>
    <row r="682" spans="54:56" ht="15">
      <c r="BB682" s="1"/>
      <c r="BC682" t="s">
        <v>1708</v>
      </c>
      <c r="BD682" s="1"/>
    </row>
    <row r="683" spans="54:56" ht="15">
      <c r="BB683" s="1"/>
      <c r="BC683" t="s">
        <v>1709</v>
      </c>
      <c r="BD683" s="1"/>
    </row>
    <row r="684" spans="54:56" ht="15">
      <c r="BB684" s="1"/>
      <c r="BC684" t="s">
        <v>1710</v>
      </c>
      <c r="BD684" s="1"/>
    </row>
    <row r="685" spans="54:56" ht="15">
      <c r="BB685" s="1"/>
      <c r="BC685" t="s">
        <v>1711</v>
      </c>
      <c r="BD685" s="1"/>
    </row>
    <row r="686" spans="54:56" ht="15">
      <c r="BB686" s="1"/>
      <c r="BC686" t="s">
        <v>1712</v>
      </c>
      <c r="BD686" s="1"/>
    </row>
    <row r="687" spans="54:56" ht="15">
      <c r="BB687" s="1"/>
      <c r="BC687" t="s">
        <v>1713</v>
      </c>
      <c r="BD687" s="1"/>
    </row>
    <row r="688" spans="54:56" ht="15">
      <c r="BB688" s="1"/>
      <c r="BC688" t="s">
        <v>1714</v>
      </c>
      <c r="BD688" s="1"/>
    </row>
    <row r="689" spans="54:56" ht="15">
      <c r="BB689" s="1"/>
      <c r="BC689" t="s">
        <v>1715</v>
      </c>
      <c r="BD689" s="1"/>
    </row>
    <row r="690" spans="54:56" ht="15">
      <c r="BB690" s="1"/>
      <c r="BC690" t="s">
        <v>1716</v>
      </c>
      <c r="BD690" s="1"/>
    </row>
    <row r="691" spans="54:56" ht="15">
      <c r="BB691" s="1"/>
      <c r="BC691" t="s">
        <v>1717</v>
      </c>
      <c r="BD691" s="1"/>
    </row>
    <row r="692" spans="54:56" ht="15">
      <c r="BB692" s="1"/>
      <c r="BC692" t="s">
        <v>1718</v>
      </c>
      <c r="BD692" s="1"/>
    </row>
    <row r="693" spans="54:56" ht="15">
      <c r="BB693" s="1"/>
      <c r="BC693" t="s">
        <v>1719</v>
      </c>
      <c r="BD693" s="1"/>
    </row>
    <row r="694" spans="54:56" ht="15">
      <c r="BB694" s="1"/>
      <c r="BC694" t="s">
        <v>1720</v>
      </c>
      <c r="BD694" s="1"/>
    </row>
    <row r="695" spans="54:56" ht="15">
      <c r="BB695" s="1"/>
      <c r="BC695" t="s">
        <v>1721</v>
      </c>
      <c r="BD695" s="1"/>
    </row>
    <row r="696" spans="54:56" ht="15">
      <c r="BB696" s="1"/>
      <c r="BC696" t="s">
        <v>1722</v>
      </c>
      <c r="BD696" s="1"/>
    </row>
    <row r="697" spans="54:56" ht="15">
      <c r="BB697" s="1"/>
      <c r="BC697" t="s">
        <v>1723</v>
      </c>
      <c r="BD697" s="1"/>
    </row>
    <row r="698" spans="54:56" ht="15">
      <c r="BB698" s="1"/>
      <c r="BC698" t="s">
        <v>1724</v>
      </c>
      <c r="BD698" s="1"/>
    </row>
    <row r="699" spans="54:56" ht="15">
      <c r="BB699" s="1"/>
      <c r="BC699" t="s">
        <v>1725</v>
      </c>
      <c r="BD699" s="1"/>
    </row>
    <row r="700" spans="54:56" ht="15">
      <c r="BB700" s="1"/>
      <c r="BC700" t="s">
        <v>1726</v>
      </c>
      <c r="BD700" s="1"/>
    </row>
    <row r="701" spans="54:56" ht="15">
      <c r="BB701" s="1"/>
      <c r="BC701" t="s">
        <v>1727</v>
      </c>
      <c r="BD701" s="1"/>
    </row>
    <row r="702" spans="54:56" ht="15">
      <c r="BB702" s="1"/>
      <c r="BC702" t="s">
        <v>1728</v>
      </c>
      <c r="BD702" s="1"/>
    </row>
    <row r="703" spans="54:56" ht="15">
      <c r="BB703" s="1"/>
      <c r="BC703" t="s">
        <v>1729</v>
      </c>
      <c r="BD703" s="1"/>
    </row>
    <row r="704" spans="54:56" ht="15">
      <c r="BB704" s="1"/>
      <c r="BC704" t="s">
        <v>1730</v>
      </c>
      <c r="BD704" s="1"/>
    </row>
    <row r="705" spans="54:56" ht="15">
      <c r="BB705" s="1"/>
      <c r="BC705" t="s">
        <v>1731</v>
      </c>
      <c r="BD705" s="1"/>
    </row>
    <row r="706" spans="54:56" ht="15">
      <c r="BB706" s="1"/>
      <c r="BC706" t="s">
        <v>1732</v>
      </c>
      <c r="BD706" s="1"/>
    </row>
    <row r="707" spans="54:56" ht="15">
      <c r="BB707" s="1"/>
      <c r="BC707" t="s">
        <v>1733</v>
      </c>
      <c r="BD707" s="1"/>
    </row>
    <row r="708" spans="54:56" ht="15">
      <c r="BB708" s="1"/>
      <c r="BC708" t="s">
        <v>1734</v>
      </c>
      <c r="BD708" s="1"/>
    </row>
    <row r="709" spans="54:56" ht="15">
      <c r="BB709" s="1"/>
      <c r="BC709" t="s">
        <v>1735</v>
      </c>
      <c r="BD709" s="1"/>
    </row>
    <row r="710" spans="54:56" ht="15">
      <c r="BB710" s="1"/>
      <c r="BC710" t="s">
        <v>1736</v>
      </c>
      <c r="BD710" s="1"/>
    </row>
    <row r="711" spans="54:56" ht="15">
      <c r="BB711" s="1"/>
      <c r="BC711" t="s">
        <v>1737</v>
      </c>
      <c r="BD711" s="1"/>
    </row>
    <row r="712" spans="54:56" ht="15">
      <c r="BB712" s="1"/>
      <c r="BC712" t="s">
        <v>1738</v>
      </c>
      <c r="BD712" s="1"/>
    </row>
    <row r="713" spans="54:56" ht="15">
      <c r="BB713" s="1"/>
      <c r="BC713" t="s">
        <v>1739</v>
      </c>
      <c r="BD713" s="1"/>
    </row>
    <row r="714" spans="54:56" ht="15">
      <c r="BB714" s="1"/>
      <c r="BC714" t="s">
        <v>1743</v>
      </c>
      <c r="BD714" s="1"/>
    </row>
    <row r="715" spans="54:56" ht="15">
      <c r="BB715" s="1"/>
      <c r="BC715" t="s">
        <v>1744</v>
      </c>
      <c r="BD715" s="1"/>
    </row>
    <row r="716" spans="54:56" ht="15">
      <c r="BB716" s="1"/>
      <c r="BC716" t="s">
        <v>1745</v>
      </c>
      <c r="BD716" s="1"/>
    </row>
    <row r="717" spans="54:56" ht="15">
      <c r="BB717" s="1"/>
      <c r="BC717" t="s">
        <v>1746</v>
      </c>
      <c r="BD717" s="1"/>
    </row>
    <row r="718" spans="54:56" ht="15">
      <c r="BB718" s="1"/>
      <c r="BC718" t="s">
        <v>1747</v>
      </c>
      <c r="BD718" s="1"/>
    </row>
    <row r="719" spans="54:56" ht="15">
      <c r="BB719" s="1"/>
      <c r="BC719" t="s">
        <v>1748</v>
      </c>
      <c r="BD719" s="1"/>
    </row>
    <row r="720" spans="54:56" ht="15">
      <c r="BB720" s="1"/>
      <c r="BC720" t="s">
        <v>1749</v>
      </c>
      <c r="BD720" s="1"/>
    </row>
    <row r="721" spans="54:56" ht="15">
      <c r="BB721" s="1"/>
      <c r="BC721" t="s">
        <v>1750</v>
      </c>
      <c r="BD721" s="1"/>
    </row>
    <row r="722" spans="54:56" ht="15">
      <c r="BB722" s="1"/>
      <c r="BC722" t="s">
        <v>1751</v>
      </c>
      <c r="BD722" s="1"/>
    </row>
    <row r="723" spans="54:56" ht="15">
      <c r="BB723" s="1"/>
      <c r="BC723" t="s">
        <v>1752</v>
      </c>
      <c r="BD723" s="1"/>
    </row>
    <row r="724" spans="54:56" ht="15">
      <c r="BB724" s="1"/>
      <c r="BC724" t="s">
        <v>1753</v>
      </c>
      <c r="BD724" s="1"/>
    </row>
    <row r="725" spans="54:56" ht="15">
      <c r="BB725" s="1"/>
      <c r="BC725" t="s">
        <v>1754</v>
      </c>
      <c r="BD725" s="1"/>
    </row>
    <row r="726" spans="54:56" ht="15">
      <c r="BB726" s="1"/>
      <c r="BC726" t="s">
        <v>1755</v>
      </c>
      <c r="BD726" s="1"/>
    </row>
    <row r="727" spans="54:56" ht="15">
      <c r="BB727" s="1"/>
      <c r="BC727" t="s">
        <v>1756</v>
      </c>
      <c r="BD727" s="1"/>
    </row>
    <row r="728" spans="54:56" ht="15">
      <c r="BB728" s="1"/>
      <c r="BC728" t="s">
        <v>1757</v>
      </c>
      <c r="BD728" s="1"/>
    </row>
    <row r="729" spans="54:56" ht="15">
      <c r="BB729" s="1"/>
      <c r="BC729" t="s">
        <v>1758</v>
      </c>
      <c r="BD729" s="1"/>
    </row>
    <row r="730" spans="54:56" ht="15">
      <c r="BB730" s="1"/>
      <c r="BC730" t="s">
        <v>1759</v>
      </c>
      <c r="BD730" s="1"/>
    </row>
    <row r="731" spans="54:56" ht="15">
      <c r="BB731" s="1"/>
      <c r="BC731" t="s">
        <v>1760</v>
      </c>
      <c r="BD731" s="1"/>
    </row>
    <row r="732" spans="54:56" ht="15">
      <c r="BB732" s="1"/>
      <c r="BC732" t="s">
        <v>1761</v>
      </c>
      <c r="BD732" s="1"/>
    </row>
    <row r="733" spans="54:56" ht="15">
      <c r="BB733" s="1"/>
      <c r="BC733" t="s">
        <v>1762</v>
      </c>
      <c r="BD733" s="1"/>
    </row>
    <row r="734" spans="54:56" ht="15">
      <c r="BB734" s="1"/>
      <c r="BC734" t="s">
        <v>1763</v>
      </c>
      <c r="BD734" s="1"/>
    </row>
    <row r="735" spans="54:56" ht="15">
      <c r="BB735" s="1"/>
      <c r="BC735" t="s">
        <v>1764</v>
      </c>
      <c r="BD735" s="1"/>
    </row>
    <row r="736" spans="54:56" ht="15">
      <c r="BB736" s="1"/>
      <c r="BC736" t="s">
        <v>1765</v>
      </c>
      <c r="BD736" s="1"/>
    </row>
    <row r="737" spans="54:56" ht="15">
      <c r="BB737" s="1"/>
      <c r="BC737" t="s">
        <v>1766</v>
      </c>
      <c r="BD737" s="1"/>
    </row>
    <row r="738" spans="54:56" ht="15">
      <c r="BB738" s="1"/>
      <c r="BC738" t="s">
        <v>1767</v>
      </c>
      <c r="BD738" s="1"/>
    </row>
    <row r="739" spans="54:56" ht="15">
      <c r="BB739" s="1"/>
      <c r="BC739" t="s">
        <v>1768</v>
      </c>
      <c r="BD739" s="1"/>
    </row>
    <row r="740" spans="54:56" ht="15">
      <c r="BB740" s="1"/>
      <c r="BC740" t="s">
        <v>1769</v>
      </c>
      <c r="BD740" s="1"/>
    </row>
    <row r="741" spans="54:56" ht="15">
      <c r="BB741" s="1"/>
      <c r="BC741" t="s">
        <v>1770</v>
      </c>
      <c r="BD741" s="1"/>
    </row>
    <row r="742" spans="54:56" ht="15">
      <c r="BB742" s="1"/>
      <c r="BC742" t="s">
        <v>1771</v>
      </c>
      <c r="BD742" s="1"/>
    </row>
    <row r="743" spans="54:56" ht="15">
      <c r="BB743" s="1"/>
      <c r="BC743" t="s">
        <v>1772</v>
      </c>
      <c r="BD743" s="1"/>
    </row>
    <row r="744" spans="54:56" ht="15">
      <c r="BB744" s="1"/>
      <c r="BC744" t="s">
        <v>1773</v>
      </c>
      <c r="BD744" s="1"/>
    </row>
    <row r="745" spans="54:56" ht="15">
      <c r="BB745" s="1"/>
      <c r="BC745" t="s">
        <v>1774</v>
      </c>
      <c r="BD745" s="1"/>
    </row>
    <row r="746" spans="54:56" ht="15">
      <c r="BB746" s="1"/>
      <c r="BC746" t="s">
        <v>1775</v>
      </c>
      <c r="BD746" s="1"/>
    </row>
    <row r="747" spans="54:56" ht="15">
      <c r="BB747" s="1"/>
      <c r="BC747" t="s">
        <v>1776</v>
      </c>
      <c r="BD747" s="1"/>
    </row>
    <row r="748" spans="54:56" ht="15">
      <c r="BB748" s="1"/>
      <c r="BC748" t="s">
        <v>1777</v>
      </c>
      <c r="BD748" s="1"/>
    </row>
    <row r="749" spans="54:56" ht="15">
      <c r="BB749" s="1"/>
      <c r="BC749" t="s">
        <v>1778</v>
      </c>
      <c r="BD749" s="1"/>
    </row>
    <row r="750" spans="54:56" ht="15">
      <c r="BB750" s="1"/>
      <c r="BC750" t="s">
        <v>1779</v>
      </c>
      <c r="BD750" s="1"/>
    </row>
    <row r="751" spans="54:56" ht="15">
      <c r="BB751" s="1"/>
      <c r="BC751" t="s">
        <v>1780</v>
      </c>
      <c r="BD751" s="1"/>
    </row>
    <row r="752" spans="54:56" ht="15">
      <c r="BB752" s="1"/>
      <c r="BC752" t="s">
        <v>1781</v>
      </c>
      <c r="BD752" s="1"/>
    </row>
    <row r="753" spans="54:56" ht="15">
      <c r="BB753" s="1"/>
      <c r="BC753" t="s">
        <v>1782</v>
      </c>
      <c r="BD753" s="1"/>
    </row>
    <row r="754" spans="54:56" ht="15">
      <c r="BB754" s="1"/>
      <c r="BC754" t="s">
        <v>1783</v>
      </c>
      <c r="BD754" s="1"/>
    </row>
    <row r="755" spans="54:56" ht="15">
      <c r="BB755" s="1"/>
      <c r="BC755" t="s">
        <v>1784</v>
      </c>
      <c r="BD755" s="1"/>
    </row>
    <row r="756" spans="54:56" ht="15">
      <c r="BB756" s="1"/>
      <c r="BC756" t="s">
        <v>1785</v>
      </c>
      <c r="BD756" s="1"/>
    </row>
    <row r="757" spans="54:56" ht="15">
      <c r="BB757" s="1"/>
      <c r="BC757" t="s">
        <v>1786</v>
      </c>
      <c r="BD757" s="1"/>
    </row>
    <row r="758" spans="54:56" ht="15">
      <c r="BB758" s="1"/>
      <c r="BC758" t="s">
        <v>1787</v>
      </c>
      <c r="BD758" s="1"/>
    </row>
    <row r="759" spans="54:56" ht="15">
      <c r="BB759" s="1"/>
      <c r="BC759" t="s">
        <v>1788</v>
      </c>
      <c r="BD759" s="1"/>
    </row>
    <row r="760" spans="54:56" ht="15">
      <c r="BB760" s="1"/>
      <c r="BC760" t="s">
        <v>1789</v>
      </c>
      <c r="BD760" s="1"/>
    </row>
    <row r="761" spans="54:56" ht="15">
      <c r="BB761" s="1"/>
      <c r="BC761" t="s">
        <v>1790</v>
      </c>
      <c r="BD761" s="1"/>
    </row>
    <row r="762" spans="54:56" ht="15">
      <c r="BB762" s="1"/>
      <c r="BC762" t="s">
        <v>1791</v>
      </c>
      <c r="BD762" s="1"/>
    </row>
    <row r="763" spans="54:56" ht="15">
      <c r="BB763" s="1"/>
      <c r="BC763" t="s">
        <v>1792</v>
      </c>
      <c r="BD763" s="1"/>
    </row>
    <row r="764" spans="54:56" ht="15">
      <c r="BB764" s="1"/>
      <c r="BC764" t="s">
        <v>1793</v>
      </c>
      <c r="BD764" s="1"/>
    </row>
    <row r="765" spans="54:56" ht="15">
      <c r="BB765" s="1"/>
      <c r="BC765" t="s">
        <v>1794</v>
      </c>
      <c r="BD765" s="1"/>
    </row>
    <row r="766" spans="54:56" ht="15">
      <c r="BB766" s="1"/>
      <c r="BC766" t="s">
        <v>1795</v>
      </c>
      <c r="BD766" s="1"/>
    </row>
    <row r="767" spans="54:56" ht="15">
      <c r="BB767" s="1"/>
      <c r="BC767" t="s">
        <v>1796</v>
      </c>
      <c r="BD767" s="1"/>
    </row>
    <row r="768" spans="54:56" ht="15">
      <c r="BB768" s="1"/>
      <c r="BC768" t="s">
        <v>1797</v>
      </c>
      <c r="BD768" s="1"/>
    </row>
    <row r="769" spans="54:56" ht="15">
      <c r="BB769" s="1"/>
      <c r="BC769" t="s">
        <v>1798</v>
      </c>
      <c r="BD769" s="1"/>
    </row>
    <row r="770" spans="54:56" ht="15">
      <c r="BB770" s="1"/>
      <c r="BC770" t="s">
        <v>1799</v>
      </c>
      <c r="BD770" s="1"/>
    </row>
    <row r="771" spans="54:56" ht="15">
      <c r="BB771" s="1"/>
      <c r="BC771" t="s">
        <v>1800</v>
      </c>
      <c r="BD771" s="1"/>
    </row>
    <row r="772" spans="54:56" ht="15">
      <c r="BB772" s="1"/>
      <c r="BC772" t="s">
        <v>1801</v>
      </c>
      <c r="BD772" s="1"/>
    </row>
    <row r="773" spans="54:56" ht="15">
      <c r="BB773" s="1"/>
      <c r="BC773" t="s">
        <v>1802</v>
      </c>
      <c r="BD773" s="1"/>
    </row>
    <row r="774" spans="54:56" ht="15">
      <c r="BB774" s="1"/>
      <c r="BC774" t="s">
        <v>1803</v>
      </c>
      <c r="BD774" s="1"/>
    </row>
    <row r="775" spans="54:56" ht="15">
      <c r="BB775" s="1"/>
      <c r="BC775" t="s">
        <v>1804</v>
      </c>
      <c r="BD775" s="1"/>
    </row>
    <row r="776" spans="54:56" ht="15">
      <c r="BB776" s="1"/>
      <c r="BC776" t="s">
        <v>1805</v>
      </c>
      <c r="BD776" s="1"/>
    </row>
    <row r="777" spans="54:56" ht="15">
      <c r="BB777" s="1"/>
      <c r="BC777" t="s">
        <v>1806</v>
      </c>
      <c r="BD777" s="1"/>
    </row>
    <row r="778" spans="54:56" ht="15">
      <c r="BB778" s="1"/>
      <c r="BC778" t="s">
        <v>1807</v>
      </c>
      <c r="BD778" s="1"/>
    </row>
    <row r="779" spans="54:56" ht="15">
      <c r="BB779" s="1"/>
      <c r="BC779" t="s">
        <v>1808</v>
      </c>
      <c r="BD779" s="1"/>
    </row>
    <row r="780" spans="54:56" ht="15">
      <c r="BB780" s="1"/>
      <c r="BC780" t="s">
        <v>1870</v>
      </c>
      <c r="BD780" s="1"/>
    </row>
    <row r="781" spans="54:56" ht="15">
      <c r="BB781" s="1"/>
      <c r="BC781" t="s">
        <v>1809</v>
      </c>
      <c r="BD781" s="1"/>
    </row>
    <row r="782" spans="54:56" ht="15">
      <c r="BB782" s="1"/>
      <c r="BC782" t="s">
        <v>1810</v>
      </c>
      <c r="BD782" s="1"/>
    </row>
    <row r="783" spans="54:56" ht="15">
      <c r="BB783" s="1"/>
      <c r="BC783" t="s">
        <v>1811</v>
      </c>
      <c r="BD783" s="1"/>
    </row>
    <row r="784" spans="54:56" ht="15">
      <c r="BB784" s="1"/>
      <c r="BC784" t="s">
        <v>1812</v>
      </c>
      <c r="BD784" s="1"/>
    </row>
    <row r="785" spans="54:56" ht="15">
      <c r="BB785" s="1"/>
      <c r="BC785" t="s">
        <v>1813</v>
      </c>
      <c r="BD785" s="1"/>
    </row>
    <row r="786" spans="54:56" ht="15">
      <c r="BB786" s="1"/>
      <c r="BC786" t="s">
        <v>1814</v>
      </c>
      <c r="BD786" s="1"/>
    </row>
    <row r="787" spans="54:56" ht="15">
      <c r="BB787" s="1"/>
      <c r="BC787" t="s">
        <v>1815</v>
      </c>
      <c r="BD787" s="1"/>
    </row>
    <row r="788" spans="54:56" ht="15">
      <c r="BB788" s="1"/>
      <c r="BC788" t="s">
        <v>1816</v>
      </c>
      <c r="BD788" s="1"/>
    </row>
    <row r="789" spans="54:56" ht="15">
      <c r="BB789" s="1"/>
      <c r="BC789" t="s">
        <v>1817</v>
      </c>
      <c r="BD789" s="1"/>
    </row>
    <row r="790" spans="54:56" ht="15">
      <c r="BB790" s="1"/>
      <c r="BC790" t="s">
        <v>1818</v>
      </c>
      <c r="BD790" s="1"/>
    </row>
    <row r="791" spans="54:56" ht="15">
      <c r="BB791" s="1"/>
      <c r="BC791" t="s">
        <v>1819</v>
      </c>
      <c r="BD791" s="1"/>
    </row>
    <row r="792" spans="54:56" ht="15">
      <c r="BB792" s="1"/>
      <c r="BC792" t="s">
        <v>1820</v>
      </c>
      <c r="BD792" s="1"/>
    </row>
    <row r="793" spans="54:56" ht="15">
      <c r="BB793" s="1"/>
      <c r="BC793" t="s">
        <v>1821</v>
      </c>
      <c r="BD793" s="1"/>
    </row>
    <row r="794" spans="54:56" ht="15">
      <c r="BB794" s="1"/>
      <c r="BC794" t="s">
        <v>1822</v>
      </c>
      <c r="BD794" s="1"/>
    </row>
    <row r="795" spans="54:56" ht="15">
      <c r="BB795" s="1"/>
      <c r="BC795" t="s">
        <v>1823</v>
      </c>
      <c r="BD795" s="1"/>
    </row>
    <row r="796" spans="54:56" ht="15">
      <c r="BB796" s="1"/>
      <c r="BC796" t="s">
        <v>1824</v>
      </c>
      <c r="BD796" s="1"/>
    </row>
    <row r="797" spans="54:56" ht="15">
      <c r="BB797" s="1"/>
      <c r="BC797" t="s">
        <v>1825</v>
      </c>
      <c r="BD797" s="1"/>
    </row>
    <row r="798" spans="54:56" ht="15">
      <c r="BB798" s="1"/>
      <c r="BC798" t="s">
        <v>1826</v>
      </c>
      <c r="BD798" s="1"/>
    </row>
    <row r="799" spans="54:56" ht="15">
      <c r="BB799" s="1"/>
      <c r="BC799" t="s">
        <v>1827</v>
      </c>
      <c r="BD799" s="1"/>
    </row>
    <row r="800" spans="54:56" ht="15">
      <c r="BB800" s="1"/>
      <c r="BC800" t="s">
        <v>1828</v>
      </c>
      <c r="BD800" s="1"/>
    </row>
    <row r="801" spans="54:56" ht="15">
      <c r="BB801" s="1"/>
      <c r="BC801" t="s">
        <v>1829</v>
      </c>
      <c r="BD801" s="1"/>
    </row>
    <row r="802" spans="54:56" ht="15">
      <c r="BB802" s="1"/>
      <c r="BC802" t="s">
        <v>1830</v>
      </c>
      <c r="BD802" s="1"/>
    </row>
    <row r="803" spans="54:56" ht="15">
      <c r="BB803" s="1"/>
      <c r="BC803" t="s">
        <v>1831</v>
      </c>
      <c r="BD803" s="1"/>
    </row>
    <row r="804" spans="54:56" ht="15">
      <c r="BB804" s="1"/>
      <c r="BC804" t="s">
        <v>1832</v>
      </c>
      <c r="BD804" s="1"/>
    </row>
    <row r="805" spans="54:56" ht="15">
      <c r="BB805" s="1"/>
      <c r="BC805" t="s">
        <v>1833</v>
      </c>
      <c r="BD805" s="1"/>
    </row>
    <row r="806" spans="54:56" ht="15">
      <c r="BB806" s="1"/>
      <c r="BC806" t="s">
        <v>1834</v>
      </c>
      <c r="BD806" s="1"/>
    </row>
    <row r="807" spans="54:56" ht="15">
      <c r="BB807" s="1"/>
      <c r="BC807" t="s">
        <v>1835</v>
      </c>
      <c r="BD807" s="1"/>
    </row>
    <row r="808" spans="54:56" ht="15">
      <c r="BB808" s="1"/>
      <c r="BC808" t="s">
        <v>1836</v>
      </c>
      <c r="BD808" s="1"/>
    </row>
    <row r="809" spans="54:56" ht="15">
      <c r="BB809" s="1"/>
      <c r="BC809" t="s">
        <v>1837</v>
      </c>
      <c r="BD809" s="1"/>
    </row>
    <row r="810" spans="54:56" ht="15">
      <c r="BB810" s="1"/>
      <c r="BC810" t="s">
        <v>1838</v>
      </c>
      <c r="BD810" s="1"/>
    </row>
    <row r="811" spans="54:56" ht="15">
      <c r="BB811" s="1"/>
      <c r="BC811" t="s">
        <v>1839</v>
      </c>
      <c r="BD811" s="1"/>
    </row>
    <row r="812" spans="54:56" ht="15">
      <c r="BB812" s="1"/>
      <c r="BC812" t="s">
        <v>1840</v>
      </c>
      <c r="BD812" s="1"/>
    </row>
    <row r="813" spans="54:56" ht="15">
      <c r="BB813" s="1"/>
      <c r="BC813" t="s">
        <v>1841</v>
      </c>
      <c r="BD813" s="1"/>
    </row>
    <row r="814" spans="54:56" ht="15">
      <c r="BB814" s="1"/>
      <c r="BC814" t="s">
        <v>1842</v>
      </c>
      <c r="BD814" s="1"/>
    </row>
    <row r="815" spans="54:56" ht="15">
      <c r="BB815" s="1"/>
      <c r="BD815" s="1"/>
    </row>
  </sheetData>
  <sheetProtection/>
  <dataValidations count="5">
    <dataValidation type="list" allowBlank="1" showInputMessage="1" showErrorMessage="1" sqref="S17:S145 R8:R9 R11:R145">
      <formula1>$BD$1:$BD$7</formula1>
    </dataValidation>
    <dataValidation type="list" allowBlank="1" showInputMessage="1" showErrorMessage="1" sqref="J18:J145">
      <formula1>$BC$1:$BC$814</formula1>
    </dataValidation>
    <dataValidation type="list" allowBlank="1" showInputMessage="1" showErrorMessage="1" sqref="E8:E145">
      <formula1>$BA$1:$BA$7</formula1>
    </dataValidation>
    <dataValidation type="list" allowBlank="1" showInputMessage="1" showErrorMessage="1" sqref="G8:G145">
      <formula1>$BB$1:$BB$7</formula1>
    </dataValidation>
    <dataValidation type="list" allowBlank="1" showInputMessage="1" showErrorMessage="1" sqref="J8:J17">
      <formula1>$BC$3:$BC$844</formula1>
    </dataValidation>
  </dataValidations>
  <printOptions/>
  <pageMargins left="0.7" right="0.7" top="0.75" bottom="0.75" header="0.3" footer="0.3"/>
  <pageSetup horizontalDpi="600" verticalDpi="600" orientation="landscape" paperSize="9" r:id="rId2"/>
  <colBreaks count="1" manualBreakCount="1">
    <brk id="13" max="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831"/>
  <sheetViews>
    <sheetView zoomScalePageLayoutView="0" workbookViewId="0" topLeftCell="A1">
      <selection activeCell="A1" sqref="A1"/>
    </sheetView>
  </sheetViews>
  <sheetFormatPr defaultColWidth="9.140625" defaultRowHeight="15" outlineLevelCol="1"/>
  <cols>
    <col min="2" max="2" width="15.421875" style="25" customWidth="1"/>
    <col min="3" max="3" width="13.28125" style="0" customWidth="1"/>
    <col min="4" max="4" width="12.57421875" style="0" customWidth="1"/>
    <col min="5" max="5" width="12.140625" style="50" bestFit="1" customWidth="1"/>
    <col min="6" max="6" width="12.421875" style="4" bestFit="1" customWidth="1"/>
    <col min="7" max="7" width="11.421875" style="4" bestFit="1" customWidth="1"/>
    <col min="8" max="8" width="13.57421875" style="5" customWidth="1"/>
    <col min="9" max="9" width="15.421875" style="5" bestFit="1" customWidth="1"/>
    <col min="10" max="10" width="40.28125" style="4" customWidth="1"/>
    <col min="11" max="11" width="13.00390625" style="4" customWidth="1"/>
    <col min="12" max="12" width="11.7109375" style="4" customWidth="1"/>
    <col min="13" max="13" width="13.57421875" style="4" customWidth="1"/>
    <col min="14" max="14" width="15.140625" style="4" bestFit="1" customWidth="1"/>
    <col min="15" max="15" width="9.140625" style="33" customWidth="1"/>
    <col min="16" max="16" width="11.57421875" style="55" customWidth="1"/>
    <col min="17" max="17" width="11.28125" style="0" bestFit="1" customWidth="1"/>
    <col min="18" max="18" width="10.7109375" style="0" bestFit="1" customWidth="1"/>
    <col min="19" max="19" width="10.7109375" style="14" customWidth="1"/>
    <col min="20" max="20" width="9.140625" style="14" customWidth="1"/>
    <col min="21" max="21" width="18.00390625" style="14" customWidth="1"/>
    <col min="22" max="22" width="12.28125" style="0" bestFit="1" customWidth="1"/>
    <col min="53" max="53" width="11.00390625" style="0" customWidth="1" outlineLevel="1"/>
    <col min="54" max="54" width="11.421875" style="0" customWidth="1" outlineLevel="1"/>
    <col min="55" max="55" width="69.7109375" style="0" customWidth="1" outlineLevel="1"/>
    <col min="56" max="56" width="10.7109375" style="0" customWidth="1" outlineLevel="1"/>
    <col min="145" max="145" width="9.28125" style="0" customWidth="1"/>
  </cols>
  <sheetData>
    <row r="1" spans="2:55" s="1" customFormat="1" ht="15">
      <c r="B1" s="24"/>
      <c r="E1" s="48"/>
      <c r="F1" s="23"/>
      <c r="G1" s="23"/>
      <c r="H1" s="34"/>
      <c r="I1" s="34"/>
      <c r="J1" s="23"/>
      <c r="K1" s="23"/>
      <c r="L1" s="23"/>
      <c r="M1" s="23"/>
      <c r="N1" s="23"/>
      <c r="O1" s="24"/>
      <c r="P1" s="53"/>
      <c r="S1" s="28"/>
      <c r="T1" s="28"/>
      <c r="U1" s="28"/>
      <c r="BC1"/>
    </row>
    <row r="2" spans="2:56" s="1" customFormat="1" ht="15.75">
      <c r="B2" s="24"/>
      <c r="D2" s="15" t="s">
        <v>246</v>
      </c>
      <c r="E2" s="48"/>
      <c r="F2" s="23"/>
      <c r="G2" s="23"/>
      <c r="H2" s="34"/>
      <c r="I2" s="34"/>
      <c r="J2" s="23"/>
      <c r="K2" s="23"/>
      <c r="L2" s="23"/>
      <c r="M2" s="23"/>
      <c r="N2" s="23"/>
      <c r="O2" s="24"/>
      <c r="P2" s="15"/>
      <c r="S2" s="28"/>
      <c r="T2" s="28"/>
      <c r="U2" s="28"/>
      <c r="BA2" t="s">
        <v>1875</v>
      </c>
      <c r="BB2" t="s">
        <v>1876</v>
      </c>
      <c r="BC2" t="s">
        <v>1877</v>
      </c>
      <c r="BD2" t="s">
        <v>1878</v>
      </c>
    </row>
    <row r="3" spans="2:56" s="1" customFormat="1" ht="15.75">
      <c r="B3" s="24"/>
      <c r="D3" s="15" t="s">
        <v>8</v>
      </c>
      <c r="E3" s="48"/>
      <c r="F3" s="23"/>
      <c r="G3" s="23"/>
      <c r="H3" s="34"/>
      <c r="I3" s="34"/>
      <c r="J3" s="23"/>
      <c r="K3" s="23"/>
      <c r="L3" s="23"/>
      <c r="M3" s="23"/>
      <c r="N3" s="23"/>
      <c r="O3" s="24"/>
      <c r="P3" s="15"/>
      <c r="S3" s="28"/>
      <c r="T3" s="28"/>
      <c r="U3" s="28"/>
      <c r="BA3" t="s">
        <v>1879</v>
      </c>
      <c r="BB3" t="s">
        <v>1880</v>
      </c>
      <c r="BC3" t="s">
        <v>1882</v>
      </c>
      <c r="BD3" t="s">
        <v>1883</v>
      </c>
    </row>
    <row r="4" spans="2:56" s="1" customFormat="1" ht="15.75">
      <c r="B4" s="24"/>
      <c r="D4" s="15" t="s">
        <v>26</v>
      </c>
      <c r="E4" s="48"/>
      <c r="F4" s="23"/>
      <c r="G4" s="23"/>
      <c r="H4" s="34"/>
      <c r="I4" s="34"/>
      <c r="J4" s="23"/>
      <c r="K4" s="23"/>
      <c r="L4" s="23"/>
      <c r="M4" s="23"/>
      <c r="N4" s="23"/>
      <c r="O4" s="24"/>
      <c r="P4" s="15"/>
      <c r="S4" s="28"/>
      <c r="T4" s="28"/>
      <c r="U4" s="28"/>
      <c r="BA4" t="s">
        <v>1884</v>
      </c>
      <c r="BB4" t="s">
        <v>1885</v>
      </c>
      <c r="BC4" t="s">
        <v>1886</v>
      </c>
      <c r="BD4" t="s">
        <v>1887</v>
      </c>
    </row>
    <row r="5" spans="2:56" s="1" customFormat="1" ht="15">
      <c r="B5" s="24"/>
      <c r="E5" s="48"/>
      <c r="F5" s="23"/>
      <c r="G5" s="23"/>
      <c r="H5" s="34"/>
      <c r="I5" s="34"/>
      <c r="J5" s="23"/>
      <c r="K5" s="23"/>
      <c r="L5" s="23"/>
      <c r="M5" s="23"/>
      <c r="N5" s="23"/>
      <c r="O5" s="24"/>
      <c r="P5" s="53"/>
      <c r="S5" s="28"/>
      <c r="T5" s="28"/>
      <c r="U5" s="28"/>
      <c r="BA5" t="s">
        <v>1888</v>
      </c>
      <c r="BB5" t="s">
        <v>1889</v>
      </c>
      <c r="BC5" t="s">
        <v>1890</v>
      </c>
      <c r="BD5" t="s">
        <v>1891</v>
      </c>
    </row>
    <row r="6" spans="2:56" s="1" customFormat="1" ht="15">
      <c r="B6" s="24"/>
      <c r="E6" s="48"/>
      <c r="F6" s="23"/>
      <c r="G6" s="23"/>
      <c r="H6" s="34"/>
      <c r="I6" s="34"/>
      <c r="J6" s="23"/>
      <c r="K6" s="23"/>
      <c r="L6" s="23"/>
      <c r="M6" s="23"/>
      <c r="N6" s="23"/>
      <c r="O6" s="24"/>
      <c r="P6" s="53"/>
      <c r="S6" s="28"/>
      <c r="T6" s="28"/>
      <c r="U6" s="28"/>
      <c r="BA6" t="s">
        <v>1892</v>
      </c>
      <c r="BB6" t="s">
        <v>1893</v>
      </c>
      <c r="BC6" t="s">
        <v>1894</v>
      </c>
      <c r="BD6" t="s">
        <v>1895</v>
      </c>
    </row>
    <row r="7" spans="1:145" s="3" customFormat="1" ht="15">
      <c r="A7" s="7" t="s">
        <v>1854</v>
      </c>
      <c r="B7" s="81" t="s">
        <v>1855</v>
      </c>
      <c r="C7" s="7" t="s">
        <v>1856</v>
      </c>
      <c r="D7" s="7" t="s">
        <v>1857</v>
      </c>
      <c r="E7" s="7" t="s">
        <v>1858</v>
      </c>
      <c r="F7" s="7" t="s">
        <v>1859</v>
      </c>
      <c r="G7" s="7" t="s">
        <v>1860</v>
      </c>
      <c r="H7" s="7" t="s">
        <v>1861</v>
      </c>
      <c r="I7" s="7" t="s">
        <v>1862</v>
      </c>
      <c r="J7" s="7" t="s">
        <v>1863</v>
      </c>
      <c r="K7" s="7" t="s">
        <v>1864</v>
      </c>
      <c r="L7" s="7" t="s">
        <v>1865</v>
      </c>
      <c r="M7" s="81" t="s">
        <v>1866</v>
      </c>
      <c r="N7" s="7" t="s">
        <v>1867</v>
      </c>
      <c r="O7" s="81" t="s">
        <v>1868</v>
      </c>
      <c r="P7" s="80" t="s">
        <v>1869</v>
      </c>
      <c r="Q7" s="7" t="s">
        <v>1870</v>
      </c>
      <c r="R7" s="7" t="s">
        <v>1871</v>
      </c>
      <c r="S7" s="7" t="s">
        <v>1843</v>
      </c>
      <c r="T7" s="7" t="s">
        <v>1872</v>
      </c>
      <c r="U7" s="7" t="s">
        <v>1873</v>
      </c>
      <c r="V7" s="7" t="s">
        <v>1874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1896</v>
      </c>
      <c r="BB7" t="s">
        <v>1897</v>
      </c>
      <c r="BC7" t="s">
        <v>1898</v>
      </c>
      <c r="BD7" t="s">
        <v>1899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s="6">
        <v>1</v>
      </c>
      <c r="B8" s="71">
        <v>19705150974</v>
      </c>
      <c r="C8" s="11" t="s">
        <v>1852</v>
      </c>
      <c r="D8" s="11" t="s">
        <v>1348</v>
      </c>
      <c r="E8" s="6" t="s">
        <v>1896</v>
      </c>
      <c r="F8" s="6">
        <v>85</v>
      </c>
      <c r="G8" s="6" t="s">
        <v>1893</v>
      </c>
      <c r="H8" s="9" t="s">
        <v>1349</v>
      </c>
      <c r="I8" s="9" t="s">
        <v>1350</v>
      </c>
      <c r="J8" s="6" t="s">
        <v>920</v>
      </c>
      <c r="K8" s="6" t="s">
        <v>687</v>
      </c>
      <c r="L8" s="6">
        <v>5</v>
      </c>
      <c r="M8" s="12" t="s">
        <v>1847</v>
      </c>
      <c r="N8" s="6">
        <v>1</v>
      </c>
      <c r="O8" s="18">
        <f>24+50+20</f>
        <v>94</v>
      </c>
      <c r="P8" s="62"/>
      <c r="Q8" s="6"/>
      <c r="R8" s="6"/>
      <c r="S8" s="63" t="s">
        <v>1263</v>
      </c>
      <c r="T8" s="6"/>
      <c r="U8" s="13" t="s">
        <v>84</v>
      </c>
      <c r="V8" s="6"/>
      <c r="W8" s="6"/>
      <c r="BA8" t="s">
        <v>1900</v>
      </c>
      <c r="BB8" t="s">
        <v>1901</v>
      </c>
      <c r="BC8" t="s">
        <v>1902</v>
      </c>
      <c r="BD8" t="s">
        <v>1903</v>
      </c>
    </row>
    <row r="9" spans="1:56" ht="15">
      <c r="A9" s="6">
        <v>2</v>
      </c>
      <c r="B9" s="71">
        <v>53712971520</v>
      </c>
      <c r="C9" s="11" t="s">
        <v>1278</v>
      </c>
      <c r="D9" s="11" t="s">
        <v>1279</v>
      </c>
      <c r="E9" s="6" t="s">
        <v>1896</v>
      </c>
      <c r="F9" s="6">
        <v>85</v>
      </c>
      <c r="G9" s="6" t="s">
        <v>1893</v>
      </c>
      <c r="H9" s="9" t="s">
        <v>1280</v>
      </c>
      <c r="I9" s="9" t="s">
        <v>1281</v>
      </c>
      <c r="J9" s="6" t="s">
        <v>858</v>
      </c>
      <c r="K9" s="6" t="s">
        <v>1282</v>
      </c>
      <c r="L9" s="6">
        <v>5</v>
      </c>
      <c r="M9" s="12" t="s">
        <v>1847</v>
      </c>
      <c r="N9" s="6">
        <v>2</v>
      </c>
      <c r="O9" s="18">
        <f>28+44+20</f>
        <v>92</v>
      </c>
      <c r="P9" s="62"/>
      <c r="Q9" s="6"/>
      <c r="R9" s="6"/>
      <c r="S9" s="63" t="s">
        <v>82</v>
      </c>
      <c r="T9" s="6"/>
      <c r="U9" s="13" t="s">
        <v>83</v>
      </c>
      <c r="V9" s="6"/>
      <c r="W9" s="6"/>
      <c r="BB9" s="1"/>
      <c r="BC9" t="s">
        <v>1907</v>
      </c>
      <c r="BD9" s="1"/>
    </row>
    <row r="10" spans="1:56" ht="15">
      <c r="A10" s="6">
        <v>3</v>
      </c>
      <c r="B10" s="71">
        <v>12427604184</v>
      </c>
      <c r="C10" s="11" t="s">
        <v>1233</v>
      </c>
      <c r="D10" s="11" t="s">
        <v>1234</v>
      </c>
      <c r="E10" s="6" t="s">
        <v>1896</v>
      </c>
      <c r="F10" s="6">
        <v>85</v>
      </c>
      <c r="G10" s="6" t="s">
        <v>1893</v>
      </c>
      <c r="H10" s="9" t="s">
        <v>1227</v>
      </c>
      <c r="I10" s="9" t="s">
        <v>1228</v>
      </c>
      <c r="J10" s="6" t="s">
        <v>814</v>
      </c>
      <c r="K10" s="6" t="s">
        <v>1229</v>
      </c>
      <c r="L10" s="6">
        <v>5</v>
      </c>
      <c r="M10" s="12" t="s">
        <v>1847</v>
      </c>
      <c r="N10" s="6">
        <v>3</v>
      </c>
      <c r="O10" s="18">
        <f>27+42+20</f>
        <v>89</v>
      </c>
      <c r="P10" s="62"/>
      <c r="Q10" s="6"/>
      <c r="R10" s="6"/>
      <c r="S10" s="63" t="s">
        <v>80</v>
      </c>
      <c r="T10" s="6"/>
      <c r="U10" s="13" t="s">
        <v>81</v>
      </c>
      <c r="V10" s="6"/>
      <c r="W10" s="6"/>
      <c r="BB10" s="1"/>
      <c r="BC10" t="s">
        <v>257</v>
      </c>
      <c r="BD10" s="1"/>
    </row>
    <row r="11" spans="1:56" ht="15">
      <c r="A11" s="6">
        <v>4</v>
      </c>
      <c r="B11" s="71" t="s">
        <v>321</v>
      </c>
      <c r="C11" s="11" t="s">
        <v>1283</v>
      </c>
      <c r="D11" s="11" t="s">
        <v>322</v>
      </c>
      <c r="E11" s="6" t="s">
        <v>1896</v>
      </c>
      <c r="F11" s="6">
        <v>85</v>
      </c>
      <c r="G11" s="6" t="s">
        <v>1893</v>
      </c>
      <c r="H11" s="9" t="s">
        <v>1356</v>
      </c>
      <c r="I11" s="9" t="s">
        <v>1386</v>
      </c>
      <c r="J11" s="6" t="s">
        <v>961</v>
      </c>
      <c r="K11" s="6" t="s">
        <v>319</v>
      </c>
      <c r="L11" s="6">
        <v>5</v>
      </c>
      <c r="M11" s="12" t="s">
        <v>320</v>
      </c>
      <c r="N11" s="6">
        <v>4</v>
      </c>
      <c r="O11" s="18">
        <f>24+46+19</f>
        <v>89</v>
      </c>
      <c r="P11" s="62"/>
      <c r="Q11" s="6"/>
      <c r="R11" s="6"/>
      <c r="S11" s="63" t="s">
        <v>735</v>
      </c>
      <c r="T11" s="6"/>
      <c r="U11" s="13" t="s">
        <v>85</v>
      </c>
      <c r="V11" s="6"/>
      <c r="W11" s="6"/>
      <c r="BB11" s="1"/>
      <c r="BC11" t="s">
        <v>1908</v>
      </c>
      <c r="BD11" s="1"/>
    </row>
    <row r="12" spans="1:56" ht="15">
      <c r="A12" s="6">
        <v>5</v>
      </c>
      <c r="B12" s="71">
        <v>89951816572</v>
      </c>
      <c r="C12" s="11" t="s">
        <v>1322</v>
      </c>
      <c r="D12" s="11" t="s">
        <v>717</v>
      </c>
      <c r="E12" s="6" t="s">
        <v>1896</v>
      </c>
      <c r="F12" s="6">
        <v>85</v>
      </c>
      <c r="G12" s="6" t="s">
        <v>1893</v>
      </c>
      <c r="H12" s="9" t="s">
        <v>1225</v>
      </c>
      <c r="I12" s="9" t="s">
        <v>1390</v>
      </c>
      <c r="J12" s="6" t="s">
        <v>1128</v>
      </c>
      <c r="K12" s="6" t="s">
        <v>1371</v>
      </c>
      <c r="L12" s="6">
        <v>5</v>
      </c>
      <c r="M12" s="12" t="s">
        <v>1847</v>
      </c>
      <c r="N12" s="6">
        <v>5</v>
      </c>
      <c r="O12" s="18">
        <f>25+48+15</f>
        <v>88</v>
      </c>
      <c r="P12" s="62"/>
      <c r="Q12" s="6"/>
      <c r="R12" s="6"/>
      <c r="S12" s="63" t="s">
        <v>88</v>
      </c>
      <c r="T12" s="6"/>
      <c r="U12" s="13" t="s">
        <v>89</v>
      </c>
      <c r="V12" s="6"/>
      <c r="W12" s="6"/>
      <c r="BB12" s="1"/>
      <c r="BC12" t="s">
        <v>258</v>
      </c>
      <c r="BD12" s="1"/>
    </row>
    <row r="13" spans="1:56" ht="15">
      <c r="A13" s="6">
        <v>6</v>
      </c>
      <c r="B13" s="71">
        <v>88855566332</v>
      </c>
      <c r="C13" s="11" t="s">
        <v>1267</v>
      </c>
      <c r="D13" s="11" t="s">
        <v>1391</v>
      </c>
      <c r="E13" s="6" t="s">
        <v>1896</v>
      </c>
      <c r="F13" s="6">
        <v>85</v>
      </c>
      <c r="G13" s="6" t="s">
        <v>1893</v>
      </c>
      <c r="H13" s="9" t="s">
        <v>1392</v>
      </c>
      <c r="I13" s="9" t="s">
        <v>1340</v>
      </c>
      <c r="J13" s="6" t="s">
        <v>1821</v>
      </c>
      <c r="K13" s="6" t="s">
        <v>1242</v>
      </c>
      <c r="L13" s="6">
        <v>5</v>
      </c>
      <c r="M13" s="12" t="s">
        <v>1847</v>
      </c>
      <c r="N13" s="6">
        <v>6</v>
      </c>
      <c r="O13" s="18">
        <f>28+44+15</f>
        <v>87</v>
      </c>
      <c r="P13" s="62"/>
      <c r="Q13" s="6"/>
      <c r="R13" s="6"/>
      <c r="S13" s="63" t="s">
        <v>102</v>
      </c>
      <c r="T13" s="6"/>
      <c r="U13" s="13" t="s">
        <v>103</v>
      </c>
      <c r="V13" s="6"/>
      <c r="W13" s="6"/>
      <c r="BB13" s="1"/>
      <c r="BC13" t="s">
        <v>260</v>
      </c>
      <c r="BD13" s="1"/>
    </row>
    <row r="14" spans="1:56" ht="15">
      <c r="A14" s="6">
        <v>7</v>
      </c>
      <c r="B14" s="71">
        <v>20018392920</v>
      </c>
      <c r="C14" s="11" t="s">
        <v>1278</v>
      </c>
      <c r="D14" s="11" t="s">
        <v>713</v>
      </c>
      <c r="E14" s="6" t="s">
        <v>1896</v>
      </c>
      <c r="F14" s="6">
        <v>85</v>
      </c>
      <c r="G14" s="6" t="s">
        <v>1893</v>
      </c>
      <c r="H14" s="9" t="s">
        <v>1472</v>
      </c>
      <c r="I14" s="9" t="s">
        <v>1494</v>
      </c>
      <c r="J14" s="6" t="s">
        <v>508</v>
      </c>
      <c r="K14" s="6" t="s">
        <v>1495</v>
      </c>
      <c r="L14" s="6">
        <v>5</v>
      </c>
      <c r="M14" s="12" t="s">
        <v>1847</v>
      </c>
      <c r="N14" s="6">
        <v>7</v>
      </c>
      <c r="O14" s="18">
        <f>26+42+19</f>
        <v>87</v>
      </c>
      <c r="P14" s="62"/>
      <c r="Q14" s="6"/>
      <c r="R14" s="6"/>
      <c r="S14" s="63" t="s">
        <v>73</v>
      </c>
      <c r="T14" s="6"/>
      <c r="U14" s="13" t="s">
        <v>74</v>
      </c>
      <c r="V14" s="6"/>
      <c r="W14" s="6"/>
      <c r="BB14" s="1"/>
      <c r="BC14" t="s">
        <v>259</v>
      </c>
      <c r="BD14" s="1"/>
    </row>
    <row r="15" spans="1:56" ht="15">
      <c r="A15" s="6">
        <v>8</v>
      </c>
      <c r="B15" s="71">
        <v>68466388822</v>
      </c>
      <c r="C15" s="11" t="s">
        <v>1265</v>
      </c>
      <c r="D15" s="11" t="s">
        <v>1399</v>
      </c>
      <c r="E15" s="6" t="s">
        <v>1896</v>
      </c>
      <c r="F15" s="6">
        <v>85</v>
      </c>
      <c r="G15" s="6" t="s">
        <v>1893</v>
      </c>
      <c r="H15" s="9" t="s">
        <v>1392</v>
      </c>
      <c r="I15" s="9" t="s">
        <v>1340</v>
      </c>
      <c r="J15" s="6" t="s">
        <v>277</v>
      </c>
      <c r="K15" s="6" t="s">
        <v>1242</v>
      </c>
      <c r="L15" s="6">
        <v>5</v>
      </c>
      <c r="M15" s="12" t="s">
        <v>1847</v>
      </c>
      <c r="N15" s="6">
        <v>8</v>
      </c>
      <c r="O15" s="18">
        <f>27+43+16</f>
        <v>86</v>
      </c>
      <c r="P15" s="62"/>
      <c r="Q15" s="6"/>
      <c r="R15" s="6"/>
      <c r="S15" s="63" t="s">
        <v>66</v>
      </c>
      <c r="T15" s="6"/>
      <c r="U15" s="13" t="s">
        <v>67</v>
      </c>
      <c r="V15" s="6"/>
      <c r="W15" s="6"/>
      <c r="BB15" s="1"/>
      <c r="BC15" t="s">
        <v>261</v>
      </c>
      <c r="BD15" s="1"/>
    </row>
    <row r="16" spans="1:56" ht="15">
      <c r="A16" s="6">
        <v>9</v>
      </c>
      <c r="B16" s="71" t="s">
        <v>723</v>
      </c>
      <c r="C16" s="11" t="s">
        <v>1322</v>
      </c>
      <c r="D16" s="11" t="s">
        <v>1323</v>
      </c>
      <c r="E16" s="6" t="s">
        <v>1896</v>
      </c>
      <c r="F16" s="6">
        <v>85</v>
      </c>
      <c r="G16" s="6" t="s">
        <v>1893</v>
      </c>
      <c r="H16" s="9" t="s">
        <v>1299</v>
      </c>
      <c r="I16" s="9" t="s">
        <v>1300</v>
      </c>
      <c r="J16" s="6" t="s">
        <v>1825</v>
      </c>
      <c r="K16" s="6" t="s">
        <v>1324</v>
      </c>
      <c r="L16" s="6">
        <v>5</v>
      </c>
      <c r="M16" s="12" t="s">
        <v>1847</v>
      </c>
      <c r="N16" s="6">
        <v>9</v>
      </c>
      <c r="O16" s="18">
        <f>20+48+18</f>
        <v>86</v>
      </c>
      <c r="P16" s="62"/>
      <c r="Q16" s="6"/>
      <c r="R16" s="6"/>
      <c r="S16" s="63" t="s">
        <v>105</v>
      </c>
      <c r="T16" s="6"/>
      <c r="U16" s="13" t="s">
        <v>106</v>
      </c>
      <c r="V16" s="6"/>
      <c r="W16" s="6"/>
      <c r="BB16" s="1"/>
      <c r="BC16" t="s">
        <v>262</v>
      </c>
      <c r="BD16" s="1"/>
    </row>
    <row r="17" spans="1:56" ht="15">
      <c r="A17" s="6">
        <v>10</v>
      </c>
      <c r="B17" s="71">
        <v>81449675228</v>
      </c>
      <c r="C17" s="11" t="s">
        <v>1220</v>
      </c>
      <c r="D17" s="11" t="s">
        <v>1441</v>
      </c>
      <c r="E17" s="6" t="s">
        <v>1896</v>
      </c>
      <c r="F17" s="6">
        <v>85</v>
      </c>
      <c r="G17" s="6" t="s">
        <v>1893</v>
      </c>
      <c r="H17" s="9" t="s">
        <v>1442</v>
      </c>
      <c r="I17" s="9" t="s">
        <v>1443</v>
      </c>
      <c r="J17" s="6" t="s">
        <v>275</v>
      </c>
      <c r="K17" s="6" t="s">
        <v>1242</v>
      </c>
      <c r="L17" s="6">
        <v>5</v>
      </c>
      <c r="M17" s="12" t="s">
        <v>1847</v>
      </c>
      <c r="N17" s="6">
        <v>10</v>
      </c>
      <c r="O17" s="18">
        <f>23+44+18</f>
        <v>85</v>
      </c>
      <c r="P17" s="62"/>
      <c r="Q17" s="6"/>
      <c r="R17" s="6"/>
      <c r="S17" s="63" t="s">
        <v>251</v>
      </c>
      <c r="T17" s="6"/>
      <c r="U17" s="13" t="s">
        <v>65</v>
      </c>
      <c r="V17" s="6"/>
      <c r="W17" s="6"/>
      <c r="BB17" s="1"/>
      <c r="BC17" t="s">
        <v>263</v>
      </c>
      <c r="BD17" s="1"/>
    </row>
    <row r="18" spans="1:56" ht="15">
      <c r="A18" s="6">
        <v>11</v>
      </c>
      <c r="B18" s="71">
        <v>72641192508</v>
      </c>
      <c r="C18" s="11" t="s">
        <v>1319</v>
      </c>
      <c r="D18" s="11" t="s">
        <v>1320</v>
      </c>
      <c r="E18" s="6" t="s">
        <v>1896</v>
      </c>
      <c r="F18" s="6">
        <v>85</v>
      </c>
      <c r="G18" s="6" t="s">
        <v>1893</v>
      </c>
      <c r="H18" s="9" t="s">
        <v>1851</v>
      </c>
      <c r="I18" s="9" t="s">
        <v>1316</v>
      </c>
      <c r="J18" s="6" t="s">
        <v>1823</v>
      </c>
      <c r="K18" s="6" t="s">
        <v>1242</v>
      </c>
      <c r="L18" s="6">
        <v>5</v>
      </c>
      <c r="M18" s="12" t="s">
        <v>1847</v>
      </c>
      <c r="N18" s="6">
        <v>11</v>
      </c>
      <c r="O18" s="18">
        <f>25+39+19</f>
        <v>83</v>
      </c>
      <c r="P18" s="62"/>
      <c r="Q18" s="6"/>
      <c r="R18" s="6"/>
      <c r="S18" s="63" t="s">
        <v>736</v>
      </c>
      <c r="T18" s="6"/>
      <c r="U18" s="13" t="s">
        <v>104</v>
      </c>
      <c r="V18" s="6"/>
      <c r="W18" s="6"/>
      <c r="BB18" s="1"/>
      <c r="BC18" t="s">
        <v>264</v>
      </c>
      <c r="BD18" s="1"/>
    </row>
    <row r="19" spans="1:56" ht="15">
      <c r="A19" s="6">
        <v>12</v>
      </c>
      <c r="B19" s="71">
        <v>69354464788</v>
      </c>
      <c r="C19" s="11" t="s">
        <v>1216</v>
      </c>
      <c r="D19" s="11" t="s">
        <v>1217</v>
      </c>
      <c r="E19" s="6" t="s">
        <v>1896</v>
      </c>
      <c r="F19" s="6">
        <v>85</v>
      </c>
      <c r="G19" s="6" t="s">
        <v>1893</v>
      </c>
      <c r="H19" s="9" t="s">
        <v>1218</v>
      </c>
      <c r="I19" s="9" t="s">
        <v>1219</v>
      </c>
      <c r="J19" s="6" t="s">
        <v>619</v>
      </c>
      <c r="K19" s="6" t="s">
        <v>1277</v>
      </c>
      <c r="L19" s="6">
        <v>5</v>
      </c>
      <c r="M19" s="12" t="s">
        <v>1847</v>
      </c>
      <c r="N19" s="6">
        <v>12</v>
      </c>
      <c r="O19" s="18">
        <f>26+37+19</f>
        <v>82</v>
      </c>
      <c r="P19" s="62"/>
      <c r="Q19" s="6"/>
      <c r="R19" s="6"/>
      <c r="S19" s="63" t="s">
        <v>75</v>
      </c>
      <c r="T19" s="6"/>
      <c r="U19" s="13" t="s">
        <v>76</v>
      </c>
      <c r="V19" s="6"/>
      <c r="W19" s="6"/>
      <c r="BB19" s="1"/>
      <c r="BC19" t="s">
        <v>265</v>
      </c>
      <c r="BD19" s="1"/>
    </row>
    <row r="20" spans="1:56" ht="15">
      <c r="A20" s="6">
        <v>13</v>
      </c>
      <c r="B20" s="71">
        <v>71825940773</v>
      </c>
      <c r="C20" s="11" t="s">
        <v>1464</v>
      </c>
      <c r="D20" s="11" t="s">
        <v>1465</v>
      </c>
      <c r="E20" s="6" t="s">
        <v>1896</v>
      </c>
      <c r="F20" s="6">
        <v>85</v>
      </c>
      <c r="G20" s="6" t="s">
        <v>1893</v>
      </c>
      <c r="H20" s="9" t="s">
        <v>1235</v>
      </c>
      <c r="I20" s="9" t="s">
        <v>1459</v>
      </c>
      <c r="J20" s="6" t="s">
        <v>1206</v>
      </c>
      <c r="K20" s="6" t="s">
        <v>1466</v>
      </c>
      <c r="L20" s="6">
        <v>5</v>
      </c>
      <c r="M20" s="12" t="s">
        <v>1847</v>
      </c>
      <c r="N20" s="6">
        <v>13</v>
      </c>
      <c r="O20" s="18">
        <f>26+38+16</f>
        <v>80</v>
      </c>
      <c r="P20" s="62"/>
      <c r="Q20" s="6"/>
      <c r="R20" s="6"/>
      <c r="S20" s="63" t="s">
        <v>100</v>
      </c>
      <c r="T20" s="6"/>
      <c r="U20" s="13" t="s">
        <v>101</v>
      </c>
      <c r="V20" s="6"/>
      <c r="W20" s="6"/>
      <c r="BB20" s="1"/>
      <c r="BC20" t="s">
        <v>266</v>
      </c>
      <c r="BD20" s="1"/>
    </row>
    <row r="21" spans="1:56" ht="15">
      <c r="A21" s="6">
        <v>14</v>
      </c>
      <c r="B21" s="71">
        <v>51083654133</v>
      </c>
      <c r="C21" s="11" t="s">
        <v>1286</v>
      </c>
      <c r="D21" s="11" t="s">
        <v>1507</v>
      </c>
      <c r="E21" s="6" t="s">
        <v>1896</v>
      </c>
      <c r="F21" s="6">
        <v>85</v>
      </c>
      <c r="G21" s="6" t="s">
        <v>1893</v>
      </c>
      <c r="H21" s="9" t="s">
        <v>1844</v>
      </c>
      <c r="I21" s="9" t="s">
        <v>1845</v>
      </c>
      <c r="J21" s="6" t="s">
        <v>1081</v>
      </c>
      <c r="K21" s="6" t="s">
        <v>1508</v>
      </c>
      <c r="L21" s="6">
        <v>5</v>
      </c>
      <c r="M21" s="12" t="s">
        <v>1847</v>
      </c>
      <c r="N21" s="6">
        <v>14</v>
      </c>
      <c r="O21" s="18">
        <f>21+40+17</f>
        <v>78</v>
      </c>
      <c r="P21" s="62"/>
      <c r="Q21" s="6"/>
      <c r="R21" s="6"/>
      <c r="S21" s="63" t="s">
        <v>78</v>
      </c>
      <c r="T21" s="6"/>
      <c r="U21" s="13" t="s">
        <v>87</v>
      </c>
      <c r="V21" s="6"/>
      <c r="W21" s="6"/>
      <c r="BB21" s="1"/>
      <c r="BC21" t="s">
        <v>268</v>
      </c>
      <c r="BD21" s="1"/>
    </row>
    <row r="22" spans="1:56" ht="15">
      <c r="A22" s="6">
        <v>15</v>
      </c>
      <c r="B22" s="71">
        <v>81394527571</v>
      </c>
      <c r="C22" s="11" t="s">
        <v>715</v>
      </c>
      <c r="D22" s="11" t="s">
        <v>716</v>
      </c>
      <c r="E22" s="6" t="s">
        <v>1896</v>
      </c>
      <c r="F22" s="6">
        <v>85</v>
      </c>
      <c r="G22" s="6" t="s">
        <v>1893</v>
      </c>
      <c r="H22" s="9" t="s">
        <v>691</v>
      </c>
      <c r="I22" s="9" t="s">
        <v>692</v>
      </c>
      <c r="J22" s="6" t="s">
        <v>675</v>
      </c>
      <c r="K22" s="6" t="s">
        <v>721</v>
      </c>
      <c r="L22" s="6">
        <v>5</v>
      </c>
      <c r="M22" s="12" t="s">
        <v>1847</v>
      </c>
      <c r="N22" s="6">
        <v>14</v>
      </c>
      <c r="O22" s="18">
        <f>21+40+17</f>
        <v>78</v>
      </c>
      <c r="P22" s="62"/>
      <c r="Q22" s="6"/>
      <c r="R22" s="6"/>
      <c r="S22" s="63" t="s">
        <v>78</v>
      </c>
      <c r="T22" s="6"/>
      <c r="U22" s="13" t="s">
        <v>79</v>
      </c>
      <c r="V22" s="6"/>
      <c r="W22" s="6"/>
      <c r="BB22" s="1"/>
      <c r="BC22" t="s">
        <v>270</v>
      </c>
      <c r="BD22" s="1"/>
    </row>
    <row r="23" spans="1:56" ht="15">
      <c r="A23" s="6">
        <v>16</v>
      </c>
      <c r="B23" s="71">
        <v>26900387781</v>
      </c>
      <c r="C23" s="11" t="s">
        <v>1264</v>
      </c>
      <c r="D23" s="11" t="s">
        <v>1444</v>
      </c>
      <c r="E23" s="6" t="s">
        <v>1896</v>
      </c>
      <c r="F23" s="6">
        <v>85</v>
      </c>
      <c r="G23" s="6" t="s">
        <v>1893</v>
      </c>
      <c r="H23" s="9" t="s">
        <v>1356</v>
      </c>
      <c r="I23" s="9" t="s">
        <v>1373</v>
      </c>
      <c r="J23" s="6" t="s">
        <v>1177</v>
      </c>
      <c r="K23" s="6" t="s">
        <v>1521</v>
      </c>
      <c r="L23" s="6">
        <v>5</v>
      </c>
      <c r="M23" s="12" t="s">
        <v>1847</v>
      </c>
      <c r="N23" s="6">
        <v>15</v>
      </c>
      <c r="O23" s="18">
        <f>20+42+16</f>
        <v>78</v>
      </c>
      <c r="P23" s="62"/>
      <c r="Q23" s="6"/>
      <c r="R23" s="6"/>
      <c r="S23" s="63" t="s">
        <v>94</v>
      </c>
      <c r="T23" s="6"/>
      <c r="U23" s="13" t="s">
        <v>95</v>
      </c>
      <c r="V23" s="6"/>
      <c r="W23" s="6"/>
      <c r="BB23" s="1"/>
      <c r="BC23" t="s">
        <v>267</v>
      </c>
      <c r="BD23" s="1"/>
    </row>
    <row r="24" spans="1:56" ht="15">
      <c r="A24" s="6">
        <v>17</v>
      </c>
      <c r="B24" s="71">
        <v>22740387760</v>
      </c>
      <c r="C24" s="11" t="s">
        <v>1261</v>
      </c>
      <c r="D24" s="11" t="s">
        <v>1262</v>
      </c>
      <c r="E24" s="6" t="s">
        <v>1896</v>
      </c>
      <c r="F24" s="6">
        <v>85</v>
      </c>
      <c r="G24" s="6" t="s">
        <v>1893</v>
      </c>
      <c r="H24" s="9" t="s">
        <v>1241</v>
      </c>
      <c r="I24" s="9" t="s">
        <v>1230</v>
      </c>
      <c r="J24" s="6" t="s">
        <v>272</v>
      </c>
      <c r="K24" s="6" t="s">
        <v>1242</v>
      </c>
      <c r="L24" s="6">
        <v>5</v>
      </c>
      <c r="M24" s="12" t="s">
        <v>1847</v>
      </c>
      <c r="N24" s="6">
        <v>16</v>
      </c>
      <c r="O24" s="18">
        <f>16+44+18</f>
        <v>78</v>
      </c>
      <c r="P24" s="62"/>
      <c r="Q24" s="6"/>
      <c r="R24" s="6"/>
      <c r="S24" s="63" t="s">
        <v>107</v>
      </c>
      <c r="T24" s="6"/>
      <c r="U24" s="13" t="s">
        <v>63</v>
      </c>
      <c r="V24" s="6"/>
      <c r="W24" s="6"/>
      <c r="BB24" s="1"/>
      <c r="BC24" t="s">
        <v>269</v>
      </c>
      <c r="BD24" s="1"/>
    </row>
    <row r="25" spans="1:56" ht="15">
      <c r="A25" s="6">
        <v>18</v>
      </c>
      <c r="B25" s="71" t="s">
        <v>1410</v>
      </c>
      <c r="C25" s="11" t="s">
        <v>1411</v>
      </c>
      <c r="D25" s="11" t="s">
        <v>1412</v>
      </c>
      <c r="E25" s="6" t="s">
        <v>1896</v>
      </c>
      <c r="F25" s="6">
        <v>85</v>
      </c>
      <c r="G25" s="6" t="s">
        <v>1893</v>
      </c>
      <c r="H25" s="9" t="s">
        <v>1349</v>
      </c>
      <c r="I25" s="9" t="s">
        <v>1407</v>
      </c>
      <c r="J25" s="6" t="s">
        <v>1000</v>
      </c>
      <c r="K25" s="6" t="s">
        <v>1408</v>
      </c>
      <c r="L25" s="6">
        <v>5</v>
      </c>
      <c r="M25" s="12" t="s">
        <v>1847</v>
      </c>
      <c r="N25" s="6">
        <v>17</v>
      </c>
      <c r="O25" s="18">
        <f>20+40+17</f>
        <v>77</v>
      </c>
      <c r="P25" s="62"/>
      <c r="Q25" s="6"/>
      <c r="R25" s="6"/>
      <c r="S25" s="63" t="s">
        <v>918</v>
      </c>
      <c r="T25" s="6"/>
      <c r="U25" s="13" t="s">
        <v>86</v>
      </c>
      <c r="V25" s="6"/>
      <c r="W25" s="6"/>
      <c r="BB25" s="1"/>
      <c r="BC25" t="s">
        <v>273</v>
      </c>
      <c r="BD25" s="1"/>
    </row>
    <row r="26" spans="1:56" ht="15">
      <c r="A26" s="6">
        <v>19</v>
      </c>
      <c r="B26" s="71">
        <v>59723517532</v>
      </c>
      <c r="C26" s="11" t="s">
        <v>1376</v>
      </c>
      <c r="D26" s="11" t="s">
        <v>1377</v>
      </c>
      <c r="E26" s="6" t="s">
        <v>1896</v>
      </c>
      <c r="F26" s="6">
        <v>85</v>
      </c>
      <c r="G26" s="6" t="s">
        <v>1893</v>
      </c>
      <c r="H26" s="9" t="s">
        <v>1378</v>
      </c>
      <c r="I26" s="9" t="s">
        <v>1379</v>
      </c>
      <c r="J26" s="6" t="s">
        <v>1184</v>
      </c>
      <c r="K26" s="6" t="s">
        <v>1380</v>
      </c>
      <c r="L26" s="6">
        <v>5</v>
      </c>
      <c r="M26" s="12" t="s">
        <v>1847</v>
      </c>
      <c r="N26" s="6">
        <v>18</v>
      </c>
      <c r="O26" s="18">
        <f>19+43+15</f>
        <v>77</v>
      </c>
      <c r="P26" s="62"/>
      <c r="Q26" s="6"/>
      <c r="R26" s="6"/>
      <c r="S26" s="63" t="s">
        <v>96</v>
      </c>
      <c r="T26" s="6"/>
      <c r="U26" s="13" t="s">
        <v>97</v>
      </c>
      <c r="V26" s="6"/>
      <c r="W26" s="6"/>
      <c r="X26" s="14"/>
      <c r="BB26" s="1"/>
      <c r="BC26" t="s">
        <v>271</v>
      </c>
      <c r="BD26" s="1"/>
    </row>
    <row r="27" spans="1:56" ht="15">
      <c r="A27" s="6">
        <v>20</v>
      </c>
      <c r="B27" s="71">
        <v>38773841507</v>
      </c>
      <c r="C27" s="11" t="s">
        <v>1236</v>
      </c>
      <c r="D27" s="11" t="s">
        <v>1298</v>
      </c>
      <c r="E27" s="6" t="s">
        <v>1896</v>
      </c>
      <c r="F27" s="6">
        <v>85</v>
      </c>
      <c r="G27" s="6" t="s">
        <v>1893</v>
      </c>
      <c r="H27" s="9" t="s">
        <v>1299</v>
      </c>
      <c r="I27" s="9" t="s">
        <v>1300</v>
      </c>
      <c r="J27" s="6" t="s">
        <v>1149</v>
      </c>
      <c r="K27" s="6" t="s">
        <v>1301</v>
      </c>
      <c r="L27" s="6">
        <v>5</v>
      </c>
      <c r="M27" s="12" t="s">
        <v>1847</v>
      </c>
      <c r="N27" s="6">
        <v>19</v>
      </c>
      <c r="O27" s="18">
        <f>19+40+16</f>
        <v>75</v>
      </c>
      <c r="P27" s="62"/>
      <c r="Q27" s="6"/>
      <c r="R27" s="6"/>
      <c r="S27" s="63" t="s">
        <v>90</v>
      </c>
      <c r="T27" s="6"/>
      <c r="U27" s="13" t="s">
        <v>91</v>
      </c>
      <c r="V27" s="6"/>
      <c r="W27" s="6"/>
      <c r="BB27" s="1"/>
      <c r="BC27" t="s">
        <v>274</v>
      </c>
      <c r="BD27" s="1"/>
    </row>
    <row r="28" spans="1:56" ht="15">
      <c r="A28" s="6">
        <v>21</v>
      </c>
      <c r="B28" s="71" t="s">
        <v>1388</v>
      </c>
      <c r="C28" s="11" t="s">
        <v>1384</v>
      </c>
      <c r="D28" s="11" t="s">
        <v>712</v>
      </c>
      <c r="E28" s="6" t="s">
        <v>1896</v>
      </c>
      <c r="F28" s="6">
        <v>85</v>
      </c>
      <c r="G28" s="6" t="s">
        <v>1893</v>
      </c>
      <c r="H28" s="9" t="s">
        <v>1356</v>
      </c>
      <c r="I28" s="9" t="s">
        <v>1386</v>
      </c>
      <c r="J28" s="6" t="s">
        <v>469</v>
      </c>
      <c r="K28" s="6" t="s">
        <v>1387</v>
      </c>
      <c r="L28" s="6">
        <v>5</v>
      </c>
      <c r="M28" s="12" t="s">
        <v>1847</v>
      </c>
      <c r="N28" s="6">
        <v>20</v>
      </c>
      <c r="O28" s="18">
        <f>15+42+18</f>
        <v>75</v>
      </c>
      <c r="P28" s="62"/>
      <c r="Q28" s="6"/>
      <c r="R28" s="6"/>
      <c r="S28" s="63" t="s">
        <v>71</v>
      </c>
      <c r="T28" s="6"/>
      <c r="U28" s="13" t="s">
        <v>72</v>
      </c>
      <c r="V28" s="6"/>
      <c r="W28" s="6"/>
      <c r="BB28" s="1"/>
      <c r="BC28" t="s">
        <v>276</v>
      </c>
      <c r="BD28" s="1"/>
    </row>
    <row r="29" spans="1:56" ht="15">
      <c r="A29" s="6">
        <v>22</v>
      </c>
      <c r="B29" s="71">
        <v>20580665467</v>
      </c>
      <c r="C29" s="11" t="s">
        <v>1313</v>
      </c>
      <c r="D29" s="11" t="s">
        <v>1372</v>
      </c>
      <c r="E29" s="6" t="s">
        <v>1896</v>
      </c>
      <c r="F29" s="6">
        <v>85</v>
      </c>
      <c r="G29" s="6" t="s">
        <v>1893</v>
      </c>
      <c r="H29" s="9" t="s">
        <v>1356</v>
      </c>
      <c r="I29" s="9" t="s">
        <v>1373</v>
      </c>
      <c r="J29" s="6" t="s">
        <v>1161</v>
      </c>
      <c r="K29" s="6" t="s">
        <v>1374</v>
      </c>
      <c r="L29" s="6">
        <v>5</v>
      </c>
      <c r="M29" s="12" t="s">
        <v>1847</v>
      </c>
      <c r="N29" s="6">
        <v>21</v>
      </c>
      <c r="O29" s="18">
        <f>17+39+14</f>
        <v>70</v>
      </c>
      <c r="P29" s="62"/>
      <c r="Q29" s="6"/>
      <c r="R29" s="6"/>
      <c r="S29" s="63" t="s">
        <v>92</v>
      </c>
      <c r="T29" s="6"/>
      <c r="U29" s="13" t="s">
        <v>93</v>
      </c>
      <c r="V29" s="6"/>
      <c r="W29" s="6"/>
      <c r="BB29" s="1"/>
      <c r="BC29" t="s">
        <v>277</v>
      </c>
      <c r="BD29" s="1"/>
    </row>
    <row r="30" spans="1:56" ht="15">
      <c r="A30" s="6">
        <v>23</v>
      </c>
      <c r="B30" s="71">
        <v>85816604290</v>
      </c>
      <c r="C30" s="11" t="s">
        <v>1307</v>
      </c>
      <c r="D30" s="11" t="s">
        <v>714</v>
      </c>
      <c r="E30" s="6" t="s">
        <v>1896</v>
      </c>
      <c r="F30" s="6">
        <v>85</v>
      </c>
      <c r="G30" s="6" t="s">
        <v>1893</v>
      </c>
      <c r="H30" s="9" t="s">
        <v>1218</v>
      </c>
      <c r="I30" s="9" t="s">
        <v>1219</v>
      </c>
      <c r="J30" s="6" t="s">
        <v>623</v>
      </c>
      <c r="K30" s="6" t="s">
        <v>722</v>
      </c>
      <c r="L30" s="6">
        <v>5</v>
      </c>
      <c r="M30" s="12" t="s">
        <v>1847</v>
      </c>
      <c r="N30" s="6">
        <v>22</v>
      </c>
      <c r="O30" s="18">
        <f>21+30+17</f>
        <v>68</v>
      </c>
      <c r="P30" s="62"/>
      <c r="Q30" s="6"/>
      <c r="R30" s="6"/>
      <c r="S30" s="63" t="s">
        <v>64</v>
      </c>
      <c r="T30" s="6"/>
      <c r="U30" s="13" t="s">
        <v>77</v>
      </c>
      <c r="V30" s="6"/>
      <c r="W30" s="6"/>
      <c r="BB30" s="1"/>
      <c r="BC30" t="s">
        <v>287</v>
      </c>
      <c r="BD30" s="1"/>
    </row>
    <row r="31" spans="1:56" ht="15">
      <c r="A31" s="6">
        <v>24</v>
      </c>
      <c r="B31" s="71">
        <v>29289769929</v>
      </c>
      <c r="C31" s="11" t="s">
        <v>1339</v>
      </c>
      <c r="D31" s="11" t="s">
        <v>1458</v>
      </c>
      <c r="E31" s="6" t="s">
        <v>1896</v>
      </c>
      <c r="F31" s="6">
        <v>85</v>
      </c>
      <c r="G31" s="6" t="s">
        <v>1893</v>
      </c>
      <c r="H31" s="9" t="s">
        <v>1235</v>
      </c>
      <c r="I31" s="9" t="s">
        <v>1459</v>
      </c>
      <c r="J31" s="6" t="s">
        <v>404</v>
      </c>
      <c r="K31" s="6" t="s">
        <v>1460</v>
      </c>
      <c r="L31" s="6">
        <v>5</v>
      </c>
      <c r="M31" s="12" t="s">
        <v>1847</v>
      </c>
      <c r="N31" s="6">
        <v>23</v>
      </c>
      <c r="O31" s="18">
        <f>10+42+16</f>
        <v>68</v>
      </c>
      <c r="P31" s="62"/>
      <c r="Q31" s="6"/>
      <c r="R31" s="6"/>
      <c r="S31" s="63" t="s">
        <v>69</v>
      </c>
      <c r="T31" s="6"/>
      <c r="U31" s="13" t="s">
        <v>70</v>
      </c>
      <c r="V31" s="6"/>
      <c r="W31" s="6"/>
      <c r="BB31" s="1"/>
      <c r="BC31" t="s">
        <v>281</v>
      </c>
      <c r="BD31" s="1"/>
    </row>
    <row r="32" spans="1:56" ht="15">
      <c r="A32" s="6">
        <v>25</v>
      </c>
      <c r="B32" s="71">
        <v>49659062519</v>
      </c>
      <c r="C32" s="11" t="s">
        <v>1426</v>
      </c>
      <c r="D32" s="11" t="s">
        <v>1427</v>
      </c>
      <c r="E32" s="6" t="s">
        <v>1896</v>
      </c>
      <c r="F32" s="6">
        <v>85</v>
      </c>
      <c r="G32" s="6" t="s">
        <v>1893</v>
      </c>
      <c r="H32" s="9" t="s">
        <v>1428</v>
      </c>
      <c r="I32" s="9" t="s">
        <v>1271</v>
      </c>
      <c r="J32" s="6" t="s">
        <v>292</v>
      </c>
      <c r="K32" s="6" t="s">
        <v>1242</v>
      </c>
      <c r="L32" s="6">
        <v>5</v>
      </c>
      <c r="M32" s="12" t="s">
        <v>1847</v>
      </c>
      <c r="N32" s="6">
        <v>24</v>
      </c>
      <c r="O32" s="18">
        <f>14+30+17</f>
        <v>61</v>
      </c>
      <c r="P32" s="62"/>
      <c r="Q32" s="6"/>
      <c r="R32" s="6"/>
      <c r="S32" s="63" t="s">
        <v>1471</v>
      </c>
      <c r="T32" s="6"/>
      <c r="U32" s="13" t="s">
        <v>68</v>
      </c>
      <c r="V32" s="6"/>
      <c r="W32" s="6"/>
      <c r="BB32" s="1"/>
      <c r="BC32" t="s">
        <v>302</v>
      </c>
      <c r="BD32" s="1"/>
    </row>
    <row r="33" spans="1:56" s="44" customFormat="1" ht="15">
      <c r="A33" s="6">
        <v>26</v>
      </c>
      <c r="B33" s="71">
        <v>35236057202</v>
      </c>
      <c r="C33" s="11" t="s">
        <v>1409</v>
      </c>
      <c r="D33" s="11" t="s">
        <v>1453</v>
      </c>
      <c r="E33" s="6" t="s">
        <v>1896</v>
      </c>
      <c r="F33" s="6">
        <v>85</v>
      </c>
      <c r="G33" s="6" t="s">
        <v>1893</v>
      </c>
      <c r="H33" s="9" t="s">
        <v>1454</v>
      </c>
      <c r="I33" s="9" t="s">
        <v>1455</v>
      </c>
      <c r="J33" s="6" t="s">
        <v>1187</v>
      </c>
      <c r="K33" s="6" t="s">
        <v>1456</v>
      </c>
      <c r="L33" s="6">
        <v>5</v>
      </c>
      <c r="M33" s="12" t="s">
        <v>1847</v>
      </c>
      <c r="N33" s="6">
        <v>25</v>
      </c>
      <c r="O33" s="18">
        <f>15+31+13</f>
        <v>59</v>
      </c>
      <c r="P33" s="62"/>
      <c r="Q33" s="6"/>
      <c r="R33" s="6"/>
      <c r="S33" s="63" t="s">
        <v>98</v>
      </c>
      <c r="T33" s="6"/>
      <c r="U33" s="13" t="s">
        <v>99</v>
      </c>
      <c r="V33" s="6"/>
      <c r="W33" s="6"/>
      <c r="BB33" s="45"/>
      <c r="BC33" s="44" t="s">
        <v>306</v>
      </c>
      <c r="BD33" s="45"/>
    </row>
    <row r="37" spans="23:56" ht="15">
      <c r="W37" s="14"/>
      <c r="BB37" s="1"/>
      <c r="BC37" t="s">
        <v>675</v>
      </c>
      <c r="BD37" s="1"/>
    </row>
    <row r="38" spans="23:56" ht="15">
      <c r="W38" s="14"/>
      <c r="BB38" s="1"/>
      <c r="BC38" t="s">
        <v>676</v>
      </c>
      <c r="BD38" s="1"/>
    </row>
    <row r="39" spans="23:56" ht="15">
      <c r="W39" s="14"/>
      <c r="BB39" s="1"/>
      <c r="BC39" t="s">
        <v>677</v>
      </c>
      <c r="BD39" s="1"/>
    </row>
    <row r="40" spans="23:56" ht="15">
      <c r="W40" s="14"/>
      <c r="BB40" s="1"/>
      <c r="BC40" t="s">
        <v>678</v>
      </c>
      <c r="BD40" s="1"/>
    </row>
    <row r="41" spans="23:56" ht="15">
      <c r="W41" s="14"/>
      <c r="BB41" s="1"/>
      <c r="BC41" t="s">
        <v>679</v>
      </c>
      <c r="BD41" s="1"/>
    </row>
    <row r="42" spans="23:56" ht="15">
      <c r="W42" s="14"/>
      <c r="BB42" s="1"/>
      <c r="BC42" t="s">
        <v>680</v>
      </c>
      <c r="BD42" s="1"/>
    </row>
    <row r="43" spans="23:56" ht="15">
      <c r="W43" s="14"/>
      <c r="BB43" s="1"/>
      <c r="BC43" t="s">
        <v>681</v>
      </c>
      <c r="BD43" s="1"/>
    </row>
    <row r="44" spans="23:56" ht="15">
      <c r="W44" s="14"/>
      <c r="BB44" s="1"/>
      <c r="BC44" t="s">
        <v>682</v>
      </c>
      <c r="BD44" s="1"/>
    </row>
    <row r="45" spans="23:56" ht="15">
      <c r="W45" s="14"/>
      <c r="BB45" s="1"/>
      <c r="BC45" t="s">
        <v>683</v>
      </c>
      <c r="BD45" s="1"/>
    </row>
    <row r="46" spans="23:56" ht="15">
      <c r="W46" s="14"/>
      <c r="BB46" s="1"/>
      <c r="BC46" t="s">
        <v>684</v>
      </c>
      <c r="BD46" s="1"/>
    </row>
    <row r="47" spans="23:56" ht="15">
      <c r="W47" s="14"/>
      <c r="BB47" s="1"/>
      <c r="BC47" t="s">
        <v>685</v>
      </c>
      <c r="BD47" s="1"/>
    </row>
    <row r="48" spans="23:56" ht="15">
      <c r="W48" s="14"/>
      <c r="BB48" s="1"/>
      <c r="BC48" t="s">
        <v>686</v>
      </c>
      <c r="BD48" s="1"/>
    </row>
    <row r="49" spans="23:56" ht="15">
      <c r="W49" s="14"/>
      <c r="BB49" s="1"/>
      <c r="BC49" t="s">
        <v>688</v>
      </c>
      <c r="BD49" s="1"/>
    </row>
    <row r="50" spans="23:56" ht="15">
      <c r="W50" s="14"/>
      <c r="BB50" s="1"/>
      <c r="BC50" t="s">
        <v>689</v>
      </c>
      <c r="BD50" s="1"/>
    </row>
    <row r="51" spans="23:56" ht="15">
      <c r="W51" s="14"/>
      <c r="BB51" s="1"/>
      <c r="BC51" t="s">
        <v>690</v>
      </c>
      <c r="BD51" s="1"/>
    </row>
    <row r="52" spans="23:56" ht="15">
      <c r="W52" s="14"/>
      <c r="BB52" s="1"/>
      <c r="BC52" t="s">
        <v>740</v>
      </c>
      <c r="BD52" s="1"/>
    </row>
    <row r="53" spans="23:56" ht="15">
      <c r="W53" s="14"/>
      <c r="BB53" s="1"/>
      <c r="BC53" t="s">
        <v>741</v>
      </c>
      <c r="BD53" s="1"/>
    </row>
    <row r="54" spans="23:56" ht="15">
      <c r="W54" s="14"/>
      <c r="BB54" s="1"/>
      <c r="BC54" t="s">
        <v>742</v>
      </c>
      <c r="BD54" s="1"/>
    </row>
    <row r="55" spans="23:56" ht="15">
      <c r="W55" s="14"/>
      <c r="BB55" s="1"/>
      <c r="BC55" t="s">
        <v>743</v>
      </c>
      <c r="BD55" s="1"/>
    </row>
    <row r="56" spans="23:56" ht="15">
      <c r="W56" s="14"/>
      <c r="BB56" s="1"/>
      <c r="BC56" t="s">
        <v>744</v>
      </c>
      <c r="BD56" s="1"/>
    </row>
    <row r="57" spans="23:56" ht="15">
      <c r="W57" s="14"/>
      <c r="BB57" s="1"/>
      <c r="BC57" t="s">
        <v>745</v>
      </c>
      <c r="BD57" s="1"/>
    </row>
    <row r="58" spans="23:56" ht="15">
      <c r="W58" s="14"/>
      <c r="BB58" s="1"/>
      <c r="BC58" t="s">
        <v>746</v>
      </c>
      <c r="BD58" s="1"/>
    </row>
    <row r="59" spans="23:56" ht="15">
      <c r="W59" s="14"/>
      <c r="BB59" s="1"/>
      <c r="BC59" t="s">
        <v>747</v>
      </c>
      <c r="BD59" s="1"/>
    </row>
    <row r="60" spans="23:56" ht="15">
      <c r="W60" s="14"/>
      <c r="BB60" s="1"/>
      <c r="BC60" t="s">
        <v>748</v>
      </c>
      <c r="BD60" s="1"/>
    </row>
    <row r="61" spans="23:56" ht="15">
      <c r="W61" s="14"/>
      <c r="BB61" s="1"/>
      <c r="BC61" t="s">
        <v>749</v>
      </c>
      <c r="BD61" s="1"/>
    </row>
    <row r="62" spans="54:56" ht="15">
      <c r="BB62" s="1"/>
      <c r="BC62" t="s">
        <v>750</v>
      </c>
      <c r="BD62" s="1"/>
    </row>
    <row r="63" spans="54:56" ht="15">
      <c r="BB63" s="1"/>
      <c r="BC63" t="s">
        <v>751</v>
      </c>
      <c r="BD63" s="1"/>
    </row>
    <row r="64" spans="54:56" ht="15">
      <c r="BB64" s="1"/>
      <c r="BC64" t="s">
        <v>752</v>
      </c>
      <c r="BD64" s="1"/>
    </row>
    <row r="65" spans="54:56" ht="15">
      <c r="BB65" s="1"/>
      <c r="BC65" t="s">
        <v>753</v>
      </c>
      <c r="BD65" s="1"/>
    </row>
    <row r="66" spans="54:56" ht="15">
      <c r="BB66" s="1"/>
      <c r="BC66" t="s">
        <v>754</v>
      </c>
      <c r="BD66" s="1"/>
    </row>
    <row r="67" spans="54:56" ht="15">
      <c r="BB67" s="1"/>
      <c r="BC67" t="s">
        <v>755</v>
      </c>
      <c r="BD67" s="1"/>
    </row>
    <row r="68" spans="54:56" ht="15">
      <c r="BB68" s="1"/>
      <c r="BC68" t="s">
        <v>756</v>
      </c>
      <c r="BD68" s="1"/>
    </row>
    <row r="69" spans="54:56" ht="15">
      <c r="BB69" s="1"/>
      <c r="BC69" t="s">
        <v>757</v>
      </c>
      <c r="BD69" s="1"/>
    </row>
    <row r="70" spans="54:56" ht="15">
      <c r="BB70" s="1"/>
      <c r="BC70" t="s">
        <v>758</v>
      </c>
      <c r="BD70" s="1"/>
    </row>
    <row r="71" spans="54:56" ht="15">
      <c r="BB71" s="1"/>
      <c r="BC71" t="s">
        <v>759</v>
      </c>
      <c r="BD71" s="1"/>
    </row>
    <row r="72" spans="54:56" ht="15">
      <c r="BB72" s="1"/>
      <c r="BC72" t="s">
        <v>760</v>
      </c>
      <c r="BD72" s="1"/>
    </row>
    <row r="73" spans="54:56" ht="15">
      <c r="BB73" s="1"/>
      <c r="BC73" t="s">
        <v>761</v>
      </c>
      <c r="BD73" s="1"/>
    </row>
    <row r="74" spans="54:56" ht="15">
      <c r="BB74" s="1"/>
      <c r="BC74" t="s">
        <v>762</v>
      </c>
      <c r="BD74" s="1"/>
    </row>
    <row r="75" spans="54:56" ht="15">
      <c r="BB75" s="1"/>
      <c r="BC75" t="s">
        <v>763</v>
      </c>
      <c r="BD75" s="1"/>
    </row>
    <row r="76" spans="54:56" ht="15">
      <c r="BB76" s="1"/>
      <c r="BC76" t="s">
        <v>764</v>
      </c>
      <c r="BD76" s="1"/>
    </row>
    <row r="77" spans="54:56" ht="15">
      <c r="BB77" s="1"/>
      <c r="BC77" t="s">
        <v>765</v>
      </c>
      <c r="BD77" s="1"/>
    </row>
    <row r="78" spans="54:56" ht="15">
      <c r="BB78" s="1"/>
      <c r="BC78" t="s">
        <v>766</v>
      </c>
      <c r="BD78" s="1"/>
    </row>
    <row r="79" spans="54:56" ht="15">
      <c r="BB79" s="1"/>
      <c r="BC79" t="s">
        <v>767</v>
      </c>
      <c r="BD79" s="1"/>
    </row>
    <row r="80" spans="54:56" ht="15">
      <c r="BB80" s="1"/>
      <c r="BC80" t="s">
        <v>768</v>
      </c>
      <c r="BD80" s="1"/>
    </row>
    <row r="81" spans="54:56" ht="15">
      <c r="BB81" s="1"/>
      <c r="BC81" t="s">
        <v>769</v>
      </c>
      <c r="BD81" s="1"/>
    </row>
    <row r="82" spans="54:56" ht="15">
      <c r="BB82" s="1"/>
      <c r="BC82" t="s">
        <v>770</v>
      </c>
      <c r="BD82" s="1"/>
    </row>
    <row r="83" spans="54:56" ht="15">
      <c r="BB83" s="1"/>
      <c r="BC83" t="s">
        <v>771</v>
      </c>
      <c r="BD83" s="1"/>
    </row>
    <row r="84" spans="54:56" ht="15">
      <c r="BB84" s="1"/>
      <c r="BC84" t="s">
        <v>772</v>
      </c>
      <c r="BD84" s="1"/>
    </row>
    <row r="85" spans="54:56" ht="15">
      <c r="BB85" s="1"/>
      <c r="BC85" t="s">
        <v>773</v>
      </c>
      <c r="BD85" s="1"/>
    </row>
    <row r="86" spans="54:56" ht="15">
      <c r="BB86" s="1"/>
      <c r="BC86" t="s">
        <v>774</v>
      </c>
      <c r="BD86" s="1"/>
    </row>
    <row r="87" spans="54:56" ht="15">
      <c r="BB87" s="1"/>
      <c r="BC87" t="s">
        <v>775</v>
      </c>
      <c r="BD87" s="1"/>
    </row>
    <row r="88" spans="54:56" ht="15">
      <c r="BB88" s="1"/>
      <c r="BC88" t="s">
        <v>776</v>
      </c>
      <c r="BD88" s="1"/>
    </row>
    <row r="89" spans="54:56" ht="15">
      <c r="BB89" s="1"/>
      <c r="BC89" t="s">
        <v>777</v>
      </c>
      <c r="BD89" s="1"/>
    </row>
    <row r="90" spans="54:56" ht="15">
      <c r="BB90" s="1"/>
      <c r="BC90" t="s">
        <v>778</v>
      </c>
      <c r="BD90" s="1"/>
    </row>
    <row r="91" spans="54:56" ht="15">
      <c r="BB91" s="1"/>
      <c r="BC91" t="s">
        <v>779</v>
      </c>
      <c r="BD91" s="1"/>
    </row>
    <row r="92" spans="54:56" ht="15">
      <c r="BB92" s="1"/>
      <c r="BC92" t="s">
        <v>780</v>
      </c>
      <c r="BD92" s="1"/>
    </row>
    <row r="93" spans="54:56" ht="15">
      <c r="BB93" s="1"/>
      <c r="BC93" t="s">
        <v>781</v>
      </c>
      <c r="BD93" s="1"/>
    </row>
    <row r="94" spans="54:56" ht="15">
      <c r="BB94" s="1"/>
      <c r="BC94" t="s">
        <v>782</v>
      </c>
      <c r="BD94" s="1"/>
    </row>
    <row r="95" spans="54:56" ht="15">
      <c r="BB95" s="1"/>
      <c r="BC95" t="s">
        <v>783</v>
      </c>
      <c r="BD95" s="1"/>
    </row>
    <row r="96" spans="54:56" ht="15">
      <c r="BB96" s="1"/>
      <c r="BC96" t="s">
        <v>784</v>
      </c>
      <c r="BD96" s="1"/>
    </row>
    <row r="97" spans="54:56" ht="15">
      <c r="BB97" s="1"/>
      <c r="BC97" t="s">
        <v>785</v>
      </c>
      <c r="BD97" s="1"/>
    </row>
    <row r="98" spans="54:56" ht="15">
      <c r="BB98" s="1"/>
      <c r="BC98" t="s">
        <v>786</v>
      </c>
      <c r="BD98" s="1"/>
    </row>
    <row r="99" spans="54:56" ht="15">
      <c r="BB99" s="1"/>
      <c r="BC99" t="s">
        <v>787</v>
      </c>
      <c r="BD99" s="1"/>
    </row>
    <row r="100" spans="54:56" ht="15">
      <c r="BB100" s="1"/>
      <c r="BC100" t="s">
        <v>788</v>
      </c>
      <c r="BD100" s="1"/>
    </row>
    <row r="101" spans="54:56" ht="15">
      <c r="BB101" s="1"/>
      <c r="BC101" t="s">
        <v>789</v>
      </c>
      <c r="BD101" s="1"/>
    </row>
    <row r="102" spans="54:56" ht="15">
      <c r="BB102" s="1"/>
      <c r="BC102" t="s">
        <v>790</v>
      </c>
      <c r="BD102" s="1"/>
    </row>
    <row r="103" spans="54:56" ht="15">
      <c r="BB103" s="1"/>
      <c r="BC103" t="s">
        <v>791</v>
      </c>
      <c r="BD103" s="1"/>
    </row>
    <row r="104" spans="54:56" ht="15">
      <c r="BB104" s="1"/>
      <c r="BC104" t="s">
        <v>792</v>
      </c>
      <c r="BD104" s="1"/>
    </row>
    <row r="105" spans="54:56" ht="15">
      <c r="BB105" s="1"/>
      <c r="BC105" t="s">
        <v>793</v>
      </c>
      <c r="BD105" s="1"/>
    </row>
    <row r="106" spans="54:56" ht="15">
      <c r="BB106" s="1"/>
      <c r="BC106" t="s">
        <v>794</v>
      </c>
      <c r="BD106" s="1"/>
    </row>
    <row r="107" spans="54:56" ht="15">
      <c r="BB107" s="1"/>
      <c r="BC107" t="s">
        <v>795</v>
      </c>
      <c r="BD107" s="1"/>
    </row>
    <row r="108" spans="54:56" ht="15">
      <c r="BB108" s="1"/>
      <c r="BC108" t="s">
        <v>796</v>
      </c>
      <c r="BD108" s="1"/>
    </row>
    <row r="109" spans="54:56" ht="15">
      <c r="BB109" s="1"/>
      <c r="BC109" t="s">
        <v>797</v>
      </c>
      <c r="BD109" s="1"/>
    </row>
    <row r="110" spans="54:56" ht="15">
      <c r="BB110" s="1"/>
      <c r="BC110" t="s">
        <v>798</v>
      </c>
      <c r="BD110" s="1"/>
    </row>
    <row r="111" spans="54:56" ht="15">
      <c r="BB111" s="1"/>
      <c r="BC111" t="s">
        <v>799</v>
      </c>
      <c r="BD111" s="1"/>
    </row>
    <row r="112" spans="54:56" ht="15">
      <c r="BB112" s="1"/>
      <c r="BC112" t="s">
        <v>800</v>
      </c>
      <c r="BD112" s="1"/>
    </row>
    <row r="113" spans="54:56" ht="15">
      <c r="BB113" s="1"/>
      <c r="BC113" t="s">
        <v>801</v>
      </c>
      <c r="BD113" s="1"/>
    </row>
    <row r="114" spans="54:56" ht="15">
      <c r="BB114" s="1"/>
      <c r="BC114" t="s">
        <v>802</v>
      </c>
      <c r="BD114" s="1"/>
    </row>
    <row r="115" spans="54:56" ht="15">
      <c r="BB115" s="1"/>
      <c r="BC115" t="s">
        <v>803</v>
      </c>
      <c r="BD115" s="1"/>
    </row>
    <row r="116" spans="54:56" ht="15">
      <c r="BB116" s="1"/>
      <c r="BC116" t="s">
        <v>804</v>
      </c>
      <c r="BD116" s="1"/>
    </row>
    <row r="117" spans="54:56" ht="15">
      <c r="BB117" s="1"/>
      <c r="BC117" t="s">
        <v>805</v>
      </c>
      <c r="BD117" s="1"/>
    </row>
    <row r="118" spans="54:56" ht="15">
      <c r="BB118" s="1"/>
      <c r="BC118" t="s">
        <v>806</v>
      </c>
      <c r="BD118" s="1"/>
    </row>
    <row r="119" spans="54:56" ht="15">
      <c r="BB119" s="1"/>
      <c r="BC119" t="s">
        <v>807</v>
      </c>
      <c r="BD119" s="1"/>
    </row>
    <row r="120" spans="54:56" ht="15">
      <c r="BB120" s="1"/>
      <c r="BC120" t="s">
        <v>808</v>
      </c>
      <c r="BD120" s="1"/>
    </row>
    <row r="121" spans="54:56" ht="15">
      <c r="BB121" s="1"/>
      <c r="BC121" t="s">
        <v>809</v>
      </c>
      <c r="BD121" s="1"/>
    </row>
    <row r="122" spans="54:56" ht="15">
      <c r="BB122" s="1"/>
      <c r="BC122" t="s">
        <v>810</v>
      </c>
      <c r="BD122" s="1"/>
    </row>
    <row r="123" spans="54:56" ht="15">
      <c r="BB123" s="1"/>
      <c r="BC123" t="s">
        <v>811</v>
      </c>
      <c r="BD123" s="1"/>
    </row>
    <row r="124" spans="54:56" ht="15">
      <c r="BB124" s="1"/>
      <c r="BC124" t="s">
        <v>812</v>
      </c>
      <c r="BD124" s="1"/>
    </row>
    <row r="125" spans="54:56" ht="15">
      <c r="BB125" s="1"/>
      <c r="BC125" t="s">
        <v>813</v>
      </c>
      <c r="BD125" s="1"/>
    </row>
    <row r="126" spans="54:56" ht="15">
      <c r="BB126" s="1"/>
      <c r="BC126" t="s">
        <v>814</v>
      </c>
      <c r="BD126" s="1"/>
    </row>
    <row r="127" spans="54:56" ht="15">
      <c r="BB127" s="1"/>
      <c r="BC127" t="s">
        <v>815</v>
      </c>
      <c r="BD127" s="1"/>
    </row>
    <row r="128" spans="54:56" ht="15">
      <c r="BB128" s="1"/>
      <c r="BC128" t="s">
        <v>816</v>
      </c>
      <c r="BD128" s="1"/>
    </row>
    <row r="129" spans="54:56" ht="15">
      <c r="BB129" s="1"/>
      <c r="BC129" t="s">
        <v>817</v>
      </c>
      <c r="BD129" s="1"/>
    </row>
    <row r="130" spans="54:56" ht="15">
      <c r="BB130" s="1"/>
      <c r="BC130" t="s">
        <v>818</v>
      </c>
      <c r="BD130" s="1"/>
    </row>
    <row r="131" spans="54:56" ht="15">
      <c r="BB131" s="1"/>
      <c r="BC131" t="s">
        <v>819</v>
      </c>
      <c r="BD131" s="1"/>
    </row>
    <row r="132" spans="54:56" ht="15">
      <c r="BB132" s="1"/>
      <c r="BC132" t="s">
        <v>820</v>
      </c>
      <c r="BD132" s="1"/>
    </row>
    <row r="133" spans="54:56" ht="15">
      <c r="BB133" s="1"/>
      <c r="BC133" t="s">
        <v>821</v>
      </c>
      <c r="BD133" s="1"/>
    </row>
    <row r="134" spans="54:56" ht="15">
      <c r="BB134" s="1"/>
      <c r="BC134" t="s">
        <v>822</v>
      </c>
      <c r="BD134" s="1"/>
    </row>
    <row r="135" spans="54:56" ht="15">
      <c r="BB135" s="1"/>
      <c r="BC135" t="s">
        <v>823</v>
      </c>
      <c r="BD135" s="1"/>
    </row>
    <row r="136" spans="54:56" ht="15">
      <c r="BB136" s="1"/>
      <c r="BC136" t="s">
        <v>824</v>
      </c>
      <c r="BD136" s="1"/>
    </row>
    <row r="137" spans="54:56" ht="15">
      <c r="BB137" s="1"/>
      <c r="BC137" t="s">
        <v>825</v>
      </c>
      <c r="BD137" s="1"/>
    </row>
    <row r="138" spans="54:56" ht="15">
      <c r="BB138" s="1"/>
      <c r="BC138" t="s">
        <v>826</v>
      </c>
      <c r="BD138" s="1"/>
    </row>
    <row r="139" spans="54:56" ht="15">
      <c r="BB139" s="1"/>
      <c r="BC139" t="s">
        <v>827</v>
      </c>
      <c r="BD139" s="1"/>
    </row>
    <row r="140" spans="54:56" ht="15">
      <c r="BB140" s="1"/>
      <c r="BC140" t="s">
        <v>828</v>
      </c>
      <c r="BD140" s="1"/>
    </row>
    <row r="141" spans="54:56" ht="15">
      <c r="BB141" s="1"/>
      <c r="BC141" t="s">
        <v>829</v>
      </c>
      <c r="BD141" s="1"/>
    </row>
    <row r="142" spans="54:56" ht="15">
      <c r="BB142" s="1"/>
      <c r="BC142" t="s">
        <v>830</v>
      </c>
      <c r="BD142" s="1"/>
    </row>
    <row r="143" spans="54:56" ht="15">
      <c r="BB143" s="1"/>
      <c r="BC143" t="s">
        <v>831</v>
      </c>
      <c r="BD143" s="1"/>
    </row>
    <row r="144" spans="54:56" ht="15">
      <c r="BB144" s="1"/>
      <c r="BC144" t="s">
        <v>832</v>
      </c>
      <c r="BD144" s="1"/>
    </row>
    <row r="145" spans="54:56" ht="15">
      <c r="BB145" s="1"/>
      <c r="BC145" t="s">
        <v>833</v>
      </c>
      <c r="BD145" s="1"/>
    </row>
    <row r="146" spans="54:56" ht="15">
      <c r="BB146" s="1"/>
      <c r="BC146" t="s">
        <v>834</v>
      </c>
      <c r="BD146" s="1"/>
    </row>
    <row r="147" spans="54:56" ht="15">
      <c r="BB147" s="1"/>
      <c r="BC147" t="s">
        <v>835</v>
      </c>
      <c r="BD147" s="1"/>
    </row>
    <row r="148" spans="54:56" ht="15">
      <c r="BB148" s="1"/>
      <c r="BC148" t="s">
        <v>836</v>
      </c>
      <c r="BD148" s="1"/>
    </row>
    <row r="149" spans="54:56" ht="15">
      <c r="BB149" s="1"/>
      <c r="BC149" t="s">
        <v>837</v>
      </c>
      <c r="BD149" s="1"/>
    </row>
    <row r="150" spans="54:56" ht="15">
      <c r="BB150" s="1"/>
      <c r="BC150" t="s">
        <v>838</v>
      </c>
      <c r="BD150" s="1"/>
    </row>
    <row r="151" spans="54:56" ht="15">
      <c r="BB151" s="1"/>
      <c r="BC151" t="s">
        <v>839</v>
      </c>
      <c r="BD151" s="1"/>
    </row>
    <row r="152" spans="54:56" ht="15">
      <c r="BB152" s="1"/>
      <c r="BC152" t="s">
        <v>840</v>
      </c>
      <c r="BD152" s="1"/>
    </row>
    <row r="153" spans="54:56" ht="15">
      <c r="BB153" s="1"/>
      <c r="BC153" t="s">
        <v>841</v>
      </c>
      <c r="BD153" s="1"/>
    </row>
    <row r="154" spans="54:56" ht="15">
      <c r="BB154" s="1"/>
      <c r="BC154" t="s">
        <v>842</v>
      </c>
      <c r="BD154" s="1"/>
    </row>
    <row r="155" spans="54:56" ht="15">
      <c r="BB155" s="1"/>
      <c r="BC155" t="s">
        <v>843</v>
      </c>
      <c r="BD155" s="1"/>
    </row>
    <row r="156" spans="54:56" ht="15">
      <c r="BB156" s="1"/>
      <c r="BC156" t="s">
        <v>844</v>
      </c>
      <c r="BD156" s="1"/>
    </row>
    <row r="157" spans="54:56" ht="15">
      <c r="BB157" s="1"/>
      <c r="BC157" t="s">
        <v>845</v>
      </c>
      <c r="BD157" s="1"/>
    </row>
    <row r="158" spans="54:56" ht="15">
      <c r="BB158" s="1"/>
      <c r="BC158" t="s">
        <v>846</v>
      </c>
      <c r="BD158" s="1"/>
    </row>
    <row r="159" spans="54:56" ht="15">
      <c r="BB159" s="1"/>
      <c r="BC159" t="s">
        <v>847</v>
      </c>
      <c r="BD159" s="1"/>
    </row>
    <row r="160" spans="54:56" ht="15">
      <c r="BB160" s="1"/>
      <c r="BC160" t="s">
        <v>848</v>
      </c>
      <c r="BD160" s="1"/>
    </row>
    <row r="161" spans="54:56" ht="15">
      <c r="BB161" s="1"/>
      <c r="BC161" t="s">
        <v>849</v>
      </c>
      <c r="BD161" s="1"/>
    </row>
    <row r="162" spans="54:56" ht="15">
      <c r="BB162" s="1"/>
      <c r="BC162" t="s">
        <v>850</v>
      </c>
      <c r="BD162" s="1"/>
    </row>
    <row r="163" spans="54:56" ht="15">
      <c r="BB163" s="1"/>
      <c r="BC163" t="s">
        <v>851</v>
      </c>
      <c r="BD163" s="1"/>
    </row>
    <row r="164" spans="54:56" ht="15">
      <c r="BB164" s="1"/>
      <c r="BC164" t="s">
        <v>852</v>
      </c>
      <c r="BD164" s="1"/>
    </row>
    <row r="165" spans="54:56" ht="15">
      <c r="BB165" s="1"/>
      <c r="BC165" t="s">
        <v>853</v>
      </c>
      <c r="BD165" s="1"/>
    </row>
    <row r="166" spans="54:56" ht="15">
      <c r="BB166" s="1"/>
      <c r="BC166" t="s">
        <v>854</v>
      </c>
      <c r="BD166" s="1"/>
    </row>
    <row r="167" spans="54:56" ht="15">
      <c r="BB167" s="1"/>
      <c r="BC167" t="s">
        <v>855</v>
      </c>
      <c r="BD167" s="1"/>
    </row>
    <row r="168" spans="54:56" ht="15">
      <c r="BB168" s="1"/>
      <c r="BC168" t="s">
        <v>856</v>
      </c>
      <c r="BD168" s="1"/>
    </row>
    <row r="169" spans="54:56" ht="15">
      <c r="BB169" s="1"/>
      <c r="BC169" t="s">
        <v>857</v>
      </c>
      <c r="BD169" s="1"/>
    </row>
    <row r="170" spans="54:56" ht="15">
      <c r="BB170" s="1"/>
      <c r="BC170" t="s">
        <v>858</v>
      </c>
      <c r="BD170" s="1"/>
    </row>
    <row r="171" spans="54:56" ht="15">
      <c r="BB171" s="1"/>
      <c r="BC171" t="s">
        <v>859</v>
      </c>
      <c r="BD171" s="1"/>
    </row>
    <row r="172" spans="54:56" ht="15">
      <c r="BB172" s="1"/>
      <c r="BC172" t="s">
        <v>860</v>
      </c>
      <c r="BD172" s="1"/>
    </row>
    <row r="173" spans="54:56" ht="15">
      <c r="BB173" s="1"/>
      <c r="BC173" t="s">
        <v>861</v>
      </c>
      <c r="BD173" s="1"/>
    </row>
    <row r="174" spans="54:56" ht="15">
      <c r="BB174" s="1"/>
      <c r="BC174" t="s">
        <v>862</v>
      </c>
      <c r="BD174" s="1"/>
    </row>
    <row r="175" spans="54:56" ht="15">
      <c r="BB175" s="1"/>
      <c r="BC175" t="s">
        <v>863</v>
      </c>
      <c r="BD175" s="1"/>
    </row>
    <row r="176" spans="54:56" ht="15">
      <c r="BB176" s="1"/>
      <c r="BC176" t="s">
        <v>864</v>
      </c>
      <c r="BD176" s="1"/>
    </row>
    <row r="177" spans="54:56" ht="15">
      <c r="BB177" s="1"/>
      <c r="BC177" t="s">
        <v>865</v>
      </c>
      <c r="BD177" s="1"/>
    </row>
    <row r="178" spans="54:56" ht="15">
      <c r="BB178" s="1"/>
      <c r="BC178" t="s">
        <v>866</v>
      </c>
      <c r="BD178" s="1"/>
    </row>
    <row r="179" spans="54:56" ht="15">
      <c r="BB179" s="1"/>
      <c r="BC179" t="s">
        <v>867</v>
      </c>
      <c r="BD179" s="1"/>
    </row>
    <row r="180" spans="54:56" ht="15">
      <c r="BB180" s="1"/>
      <c r="BC180" t="s">
        <v>868</v>
      </c>
      <c r="BD180" s="1"/>
    </row>
    <row r="181" spans="54:56" ht="15">
      <c r="BB181" s="1"/>
      <c r="BC181" t="s">
        <v>869</v>
      </c>
      <c r="BD181" s="1"/>
    </row>
    <row r="182" spans="54:56" ht="15">
      <c r="BB182" s="1"/>
      <c r="BC182" t="s">
        <v>870</v>
      </c>
      <c r="BD182" s="1"/>
    </row>
    <row r="183" spans="54:56" ht="15">
      <c r="BB183" s="1"/>
      <c r="BC183" t="s">
        <v>871</v>
      </c>
      <c r="BD183" s="1"/>
    </row>
    <row r="184" spans="54:56" ht="15">
      <c r="BB184" s="1"/>
      <c r="BC184" t="s">
        <v>872</v>
      </c>
      <c r="BD184" s="1"/>
    </row>
    <row r="185" spans="54:56" ht="15">
      <c r="BB185" s="1"/>
      <c r="BC185" t="s">
        <v>873</v>
      </c>
      <c r="BD185" s="1"/>
    </row>
    <row r="186" spans="54:56" ht="15">
      <c r="BB186" s="1"/>
      <c r="BC186" t="s">
        <v>874</v>
      </c>
      <c r="BD186" s="1"/>
    </row>
    <row r="187" spans="54:56" ht="15">
      <c r="BB187" s="1"/>
      <c r="BC187" t="s">
        <v>875</v>
      </c>
      <c r="BD187" s="1"/>
    </row>
    <row r="188" spans="54:56" ht="15">
      <c r="BB188" s="1"/>
      <c r="BC188" t="s">
        <v>876</v>
      </c>
      <c r="BD188" s="1"/>
    </row>
    <row r="189" spans="54:56" ht="15">
      <c r="BB189" s="1"/>
      <c r="BC189" t="s">
        <v>877</v>
      </c>
      <c r="BD189" s="1"/>
    </row>
    <row r="190" spans="54:56" ht="15">
      <c r="BB190" s="1"/>
      <c r="BC190" t="s">
        <v>878</v>
      </c>
      <c r="BD190" s="1"/>
    </row>
    <row r="191" spans="54:56" ht="15">
      <c r="BB191" s="1"/>
      <c r="BC191" t="s">
        <v>879</v>
      </c>
      <c r="BD191" s="1"/>
    </row>
    <row r="192" spans="54:56" ht="15">
      <c r="BB192" s="1"/>
      <c r="BC192" t="s">
        <v>880</v>
      </c>
      <c r="BD192" s="1"/>
    </row>
    <row r="193" spans="54:56" ht="15">
      <c r="BB193" s="1"/>
      <c r="BC193" t="s">
        <v>881</v>
      </c>
      <c r="BD193" s="1"/>
    </row>
    <row r="194" spans="54:56" ht="15">
      <c r="BB194" s="1"/>
      <c r="BC194" t="s">
        <v>882</v>
      </c>
      <c r="BD194" s="1"/>
    </row>
    <row r="195" spans="54:56" ht="15">
      <c r="BB195" s="1"/>
      <c r="BC195" t="s">
        <v>883</v>
      </c>
      <c r="BD195" s="1"/>
    </row>
    <row r="196" spans="54:56" ht="15">
      <c r="BB196" s="1"/>
      <c r="BC196" t="s">
        <v>884</v>
      </c>
      <c r="BD196" s="1"/>
    </row>
    <row r="197" spans="54:56" ht="15">
      <c r="BB197" s="1"/>
      <c r="BC197" t="s">
        <v>885</v>
      </c>
      <c r="BD197" s="1"/>
    </row>
    <row r="198" spans="54:56" ht="15">
      <c r="BB198" s="1"/>
      <c r="BC198" t="s">
        <v>886</v>
      </c>
      <c r="BD198" s="1"/>
    </row>
    <row r="199" spans="54:56" ht="15">
      <c r="BB199" s="1"/>
      <c r="BC199" t="s">
        <v>887</v>
      </c>
      <c r="BD199" s="1"/>
    </row>
    <row r="200" spans="54:56" ht="15">
      <c r="BB200" s="1"/>
      <c r="BC200" t="s">
        <v>888</v>
      </c>
      <c r="BD200" s="1"/>
    </row>
    <row r="201" spans="54:56" ht="15">
      <c r="BB201" s="1"/>
      <c r="BC201" t="s">
        <v>889</v>
      </c>
      <c r="BD201" s="1"/>
    </row>
    <row r="202" spans="54:56" ht="15">
      <c r="BB202" s="1"/>
      <c r="BC202" t="s">
        <v>890</v>
      </c>
      <c r="BD202" s="1"/>
    </row>
    <row r="203" spans="54:56" ht="15">
      <c r="BB203" s="1"/>
      <c r="BC203" t="s">
        <v>891</v>
      </c>
      <c r="BD203" s="1"/>
    </row>
    <row r="204" spans="54:56" ht="15">
      <c r="BB204" s="1"/>
      <c r="BC204" t="s">
        <v>892</v>
      </c>
      <c r="BD204" s="1"/>
    </row>
    <row r="205" spans="54:56" ht="15">
      <c r="BB205" s="1"/>
      <c r="BC205" t="s">
        <v>893</v>
      </c>
      <c r="BD205" s="1"/>
    </row>
    <row r="206" spans="54:56" ht="15">
      <c r="BB206" s="1"/>
      <c r="BC206" t="s">
        <v>894</v>
      </c>
      <c r="BD206" s="1"/>
    </row>
    <row r="207" spans="54:56" ht="15">
      <c r="BB207" s="1"/>
      <c r="BC207" t="s">
        <v>895</v>
      </c>
      <c r="BD207" s="1"/>
    </row>
    <row r="208" spans="54:56" ht="15">
      <c r="BB208" s="1"/>
      <c r="BC208" t="s">
        <v>896</v>
      </c>
      <c r="BD208" s="1"/>
    </row>
    <row r="209" spans="54:56" ht="15">
      <c r="BB209" s="1"/>
      <c r="BC209" t="s">
        <v>897</v>
      </c>
      <c r="BD209" s="1"/>
    </row>
    <row r="210" spans="54:56" ht="15">
      <c r="BB210" s="1"/>
      <c r="BC210" t="s">
        <v>898</v>
      </c>
      <c r="BD210" s="1"/>
    </row>
    <row r="211" spans="54:56" ht="15">
      <c r="BB211" s="1"/>
      <c r="BC211" t="s">
        <v>899</v>
      </c>
      <c r="BD211" s="1"/>
    </row>
    <row r="212" spans="54:56" ht="15">
      <c r="BB212" s="1"/>
      <c r="BC212" t="s">
        <v>900</v>
      </c>
      <c r="BD212" s="1"/>
    </row>
    <row r="213" spans="54:56" ht="15">
      <c r="BB213" s="1"/>
      <c r="BC213" t="s">
        <v>901</v>
      </c>
      <c r="BD213" s="1"/>
    </row>
    <row r="214" spans="54:56" ht="15">
      <c r="BB214" s="1"/>
      <c r="BC214" t="s">
        <v>902</v>
      </c>
      <c r="BD214" s="1"/>
    </row>
    <row r="215" spans="54:56" ht="15">
      <c r="BB215" s="1"/>
      <c r="BC215" t="s">
        <v>903</v>
      </c>
      <c r="BD215" s="1"/>
    </row>
    <row r="216" spans="54:56" ht="15">
      <c r="BB216" s="1"/>
      <c r="BC216" t="s">
        <v>904</v>
      </c>
      <c r="BD216" s="1"/>
    </row>
    <row r="217" spans="54:56" ht="15">
      <c r="BB217" s="1"/>
      <c r="BC217" t="s">
        <v>905</v>
      </c>
      <c r="BD217" s="1"/>
    </row>
    <row r="218" spans="54:56" ht="15">
      <c r="BB218" s="1"/>
      <c r="BC218" t="s">
        <v>906</v>
      </c>
      <c r="BD218" s="1"/>
    </row>
    <row r="219" spans="54:56" ht="15">
      <c r="BB219" s="1"/>
      <c r="BC219" t="s">
        <v>907</v>
      </c>
      <c r="BD219" s="1"/>
    </row>
    <row r="220" spans="54:56" ht="15">
      <c r="BB220" s="1"/>
      <c r="BC220" t="s">
        <v>908</v>
      </c>
      <c r="BD220" s="1"/>
    </row>
    <row r="221" spans="54:56" ht="15">
      <c r="BB221" s="1"/>
      <c r="BC221" t="s">
        <v>909</v>
      </c>
      <c r="BD221" s="1"/>
    </row>
    <row r="222" spans="54:56" ht="15">
      <c r="BB222" s="1"/>
      <c r="BC222" t="s">
        <v>910</v>
      </c>
      <c r="BD222" s="1"/>
    </row>
    <row r="223" spans="54:56" ht="15">
      <c r="BB223" s="1"/>
      <c r="BC223" t="s">
        <v>911</v>
      </c>
      <c r="BD223" s="1"/>
    </row>
    <row r="224" spans="54:56" ht="15">
      <c r="BB224" s="1"/>
      <c r="BC224" t="s">
        <v>912</v>
      </c>
      <c r="BD224" s="1"/>
    </row>
    <row r="225" spans="54:56" ht="15">
      <c r="BB225" s="1"/>
      <c r="BC225" t="s">
        <v>913</v>
      </c>
      <c r="BD225" s="1"/>
    </row>
    <row r="226" spans="54:56" ht="15">
      <c r="BB226" s="1"/>
      <c r="BC226" t="s">
        <v>914</v>
      </c>
      <c r="BD226" s="1"/>
    </row>
    <row r="227" spans="54:56" ht="15">
      <c r="BB227" s="1"/>
      <c r="BC227" t="s">
        <v>915</v>
      </c>
      <c r="BD227" s="1"/>
    </row>
    <row r="228" spans="54:56" ht="15">
      <c r="BB228" s="1"/>
      <c r="BC228" t="s">
        <v>919</v>
      </c>
      <c r="BD228" s="1"/>
    </row>
    <row r="229" spans="54:56" ht="15">
      <c r="BB229" s="1"/>
      <c r="BC229" t="s">
        <v>920</v>
      </c>
      <c r="BD229" s="1"/>
    </row>
    <row r="230" spans="54:56" ht="15">
      <c r="BB230" s="1"/>
      <c r="BC230" t="s">
        <v>921</v>
      </c>
      <c r="BD230" s="1"/>
    </row>
    <row r="231" spans="54:56" ht="15">
      <c r="BB231" s="1"/>
      <c r="BC231" t="s">
        <v>922</v>
      </c>
      <c r="BD231" s="1"/>
    </row>
    <row r="232" spans="54:56" ht="15">
      <c r="BB232" s="1"/>
      <c r="BC232" t="s">
        <v>923</v>
      </c>
      <c r="BD232" s="1"/>
    </row>
    <row r="233" spans="54:56" ht="15">
      <c r="BB233" s="1"/>
      <c r="BC233" t="s">
        <v>924</v>
      </c>
      <c r="BD233" s="1"/>
    </row>
    <row r="234" spans="54:56" ht="15">
      <c r="BB234" s="1"/>
      <c r="BC234" t="s">
        <v>925</v>
      </c>
      <c r="BD234" s="1"/>
    </row>
    <row r="235" spans="54:56" ht="15">
      <c r="BB235" s="1"/>
      <c r="BC235" t="s">
        <v>926</v>
      </c>
      <c r="BD235" s="1"/>
    </row>
    <row r="236" spans="54:56" ht="15">
      <c r="BB236" s="1"/>
      <c r="BC236" t="s">
        <v>927</v>
      </c>
      <c r="BD236" s="1"/>
    </row>
    <row r="237" spans="54:56" ht="15">
      <c r="BB237" s="1"/>
      <c r="BC237" t="s">
        <v>928</v>
      </c>
      <c r="BD237" s="1"/>
    </row>
    <row r="238" spans="54:56" ht="15">
      <c r="BB238" s="1"/>
      <c r="BC238" t="s">
        <v>929</v>
      </c>
      <c r="BD238" s="1"/>
    </row>
    <row r="239" spans="54:56" ht="15">
      <c r="BB239" s="1"/>
      <c r="BC239" t="s">
        <v>930</v>
      </c>
      <c r="BD239" s="1"/>
    </row>
    <row r="240" spans="54:56" ht="15">
      <c r="BB240" s="1"/>
      <c r="BC240" t="s">
        <v>931</v>
      </c>
      <c r="BD240" s="1"/>
    </row>
    <row r="241" spans="54:56" ht="15">
      <c r="BB241" s="1"/>
      <c r="BC241" t="s">
        <v>932</v>
      </c>
      <c r="BD241" s="1"/>
    </row>
    <row r="242" spans="54:56" ht="15">
      <c r="BB242" s="1"/>
      <c r="BC242" t="s">
        <v>933</v>
      </c>
      <c r="BD242" s="1"/>
    </row>
    <row r="243" spans="54:56" ht="15">
      <c r="BB243" s="1"/>
      <c r="BC243" t="s">
        <v>934</v>
      </c>
      <c r="BD243" s="1"/>
    </row>
    <row r="244" spans="54:56" ht="15">
      <c r="BB244" s="1"/>
      <c r="BC244" t="s">
        <v>935</v>
      </c>
      <c r="BD244" s="1"/>
    </row>
    <row r="245" spans="54:56" ht="15">
      <c r="BB245" s="1"/>
      <c r="BC245" t="s">
        <v>936</v>
      </c>
      <c r="BD245" s="1"/>
    </row>
    <row r="246" spans="54:56" ht="15">
      <c r="BB246" s="1"/>
      <c r="BC246" t="s">
        <v>937</v>
      </c>
      <c r="BD246" s="1"/>
    </row>
    <row r="247" spans="54:56" ht="15">
      <c r="BB247" s="1"/>
      <c r="BC247" t="s">
        <v>938</v>
      </c>
      <c r="BD247" s="1"/>
    </row>
    <row r="248" spans="54:56" ht="15">
      <c r="BB248" s="1"/>
      <c r="BC248" t="s">
        <v>939</v>
      </c>
      <c r="BD248" s="1"/>
    </row>
    <row r="249" spans="54:56" ht="15">
      <c r="BB249" s="1"/>
      <c r="BC249" t="s">
        <v>940</v>
      </c>
      <c r="BD249" s="1"/>
    </row>
    <row r="250" spans="54:56" ht="15">
      <c r="BB250" s="1"/>
      <c r="BC250" t="s">
        <v>941</v>
      </c>
      <c r="BD250" s="1"/>
    </row>
    <row r="251" spans="54:56" ht="15">
      <c r="BB251" s="1"/>
      <c r="BC251" t="s">
        <v>942</v>
      </c>
      <c r="BD251" s="1"/>
    </row>
    <row r="252" spans="54:56" ht="15">
      <c r="BB252" s="1"/>
      <c r="BC252" t="s">
        <v>943</v>
      </c>
      <c r="BD252" s="1"/>
    </row>
    <row r="253" spans="54:56" ht="15">
      <c r="BB253" s="1"/>
      <c r="BC253" t="s">
        <v>944</v>
      </c>
      <c r="BD253" s="1"/>
    </row>
    <row r="254" spans="54:56" ht="15">
      <c r="BB254" s="1"/>
      <c r="BC254" t="s">
        <v>945</v>
      </c>
      <c r="BD254" s="1"/>
    </row>
    <row r="255" spans="54:56" ht="15">
      <c r="BB255" s="1"/>
      <c r="BC255" t="s">
        <v>946</v>
      </c>
      <c r="BD255" s="1"/>
    </row>
    <row r="256" spans="54:56" ht="15">
      <c r="BB256" s="1"/>
      <c r="BC256" t="s">
        <v>947</v>
      </c>
      <c r="BD256" s="1"/>
    </row>
    <row r="257" spans="54:56" ht="15">
      <c r="BB257" s="1"/>
      <c r="BC257" t="s">
        <v>948</v>
      </c>
      <c r="BD257" s="1"/>
    </row>
    <row r="258" spans="54:56" ht="15">
      <c r="BB258" s="1"/>
      <c r="BC258" t="s">
        <v>949</v>
      </c>
      <c r="BD258" s="1"/>
    </row>
    <row r="259" spans="54:56" ht="15">
      <c r="BB259" s="1"/>
      <c r="BC259" t="s">
        <v>950</v>
      </c>
      <c r="BD259" s="1"/>
    </row>
    <row r="260" spans="54:56" ht="15">
      <c r="BB260" s="1"/>
      <c r="BC260" t="s">
        <v>951</v>
      </c>
      <c r="BD260" s="1"/>
    </row>
    <row r="261" spans="54:56" ht="15">
      <c r="BB261" s="1"/>
      <c r="BC261" t="s">
        <v>952</v>
      </c>
      <c r="BD261" s="1"/>
    </row>
    <row r="262" spans="54:56" ht="15">
      <c r="BB262" s="1"/>
      <c r="BC262" t="s">
        <v>953</v>
      </c>
      <c r="BD262" s="1"/>
    </row>
    <row r="263" spans="54:56" ht="15">
      <c r="BB263" s="1"/>
      <c r="BC263" t="s">
        <v>954</v>
      </c>
      <c r="BD263" s="1"/>
    </row>
    <row r="264" spans="54:56" ht="15">
      <c r="BB264" s="1"/>
      <c r="BC264" t="s">
        <v>955</v>
      </c>
      <c r="BD264" s="1"/>
    </row>
    <row r="265" spans="54:56" ht="15">
      <c r="BB265" s="1"/>
      <c r="BC265" t="s">
        <v>956</v>
      </c>
      <c r="BD265" s="1"/>
    </row>
    <row r="266" spans="54:56" ht="15">
      <c r="BB266" s="1"/>
      <c r="BC266" t="s">
        <v>957</v>
      </c>
      <c r="BD266" s="1"/>
    </row>
    <row r="267" spans="54:56" ht="15">
      <c r="BB267" s="1"/>
      <c r="BC267" t="s">
        <v>958</v>
      </c>
      <c r="BD267" s="1"/>
    </row>
    <row r="268" spans="54:56" ht="15">
      <c r="BB268" s="1"/>
      <c r="BC268" t="s">
        <v>959</v>
      </c>
      <c r="BD268" s="1"/>
    </row>
    <row r="269" spans="54:56" ht="15">
      <c r="BB269" s="1"/>
      <c r="BC269" t="s">
        <v>960</v>
      </c>
      <c r="BD269" s="1"/>
    </row>
    <row r="270" spans="54:56" ht="15">
      <c r="BB270" s="1"/>
      <c r="BC270" t="s">
        <v>961</v>
      </c>
      <c r="BD270" s="1"/>
    </row>
    <row r="271" spans="54:56" ht="15">
      <c r="BB271" s="1"/>
      <c r="BC271" t="s">
        <v>962</v>
      </c>
      <c r="BD271" s="1"/>
    </row>
    <row r="272" spans="54:56" ht="15">
      <c r="BB272" s="1"/>
      <c r="BC272" t="s">
        <v>963</v>
      </c>
      <c r="BD272" s="1"/>
    </row>
    <row r="273" spans="54:56" ht="15">
      <c r="BB273" s="1"/>
      <c r="BC273" t="s">
        <v>964</v>
      </c>
      <c r="BD273" s="1"/>
    </row>
    <row r="274" spans="54:56" ht="15">
      <c r="BB274" s="1"/>
      <c r="BC274" t="s">
        <v>965</v>
      </c>
      <c r="BD274" s="1"/>
    </row>
    <row r="275" spans="54:56" ht="15">
      <c r="BB275" s="1"/>
      <c r="BC275" t="s">
        <v>966</v>
      </c>
      <c r="BD275" s="1"/>
    </row>
    <row r="276" spans="54:56" ht="15">
      <c r="BB276" s="1"/>
      <c r="BC276" t="s">
        <v>967</v>
      </c>
      <c r="BD276" s="1"/>
    </row>
    <row r="277" spans="54:56" ht="15">
      <c r="BB277" s="1"/>
      <c r="BC277" t="s">
        <v>968</v>
      </c>
      <c r="BD277" s="1"/>
    </row>
    <row r="278" spans="54:56" ht="15">
      <c r="BB278" s="1"/>
      <c r="BC278" t="s">
        <v>969</v>
      </c>
      <c r="BD278" s="1"/>
    </row>
    <row r="279" spans="54:56" ht="15">
      <c r="BB279" s="1"/>
      <c r="BC279" t="s">
        <v>970</v>
      </c>
      <c r="BD279" s="1"/>
    </row>
    <row r="280" spans="54:56" ht="15">
      <c r="BB280" s="1"/>
      <c r="BC280" t="s">
        <v>971</v>
      </c>
      <c r="BD280" s="1"/>
    </row>
    <row r="281" spans="54:56" ht="15">
      <c r="BB281" s="1"/>
      <c r="BC281" t="s">
        <v>972</v>
      </c>
      <c r="BD281" s="1"/>
    </row>
    <row r="282" spans="54:56" ht="15">
      <c r="BB282" s="1"/>
      <c r="BC282" t="s">
        <v>973</v>
      </c>
      <c r="BD282" s="1"/>
    </row>
    <row r="283" spans="54:56" ht="15">
      <c r="BB283" s="1"/>
      <c r="BC283" t="s">
        <v>974</v>
      </c>
      <c r="BD283" s="1"/>
    </row>
    <row r="284" spans="54:56" ht="15">
      <c r="BB284" s="1"/>
      <c r="BC284" t="s">
        <v>975</v>
      </c>
      <c r="BD284" s="1"/>
    </row>
    <row r="285" spans="54:56" ht="15">
      <c r="BB285" s="1"/>
      <c r="BC285" t="s">
        <v>976</v>
      </c>
      <c r="BD285" s="1"/>
    </row>
    <row r="286" spans="54:56" ht="15">
      <c r="BB286" s="1"/>
      <c r="BC286" t="s">
        <v>977</v>
      </c>
      <c r="BD286" s="1"/>
    </row>
    <row r="287" spans="54:56" ht="15">
      <c r="BB287" s="1"/>
      <c r="BC287" t="s">
        <v>978</v>
      </c>
      <c r="BD287" s="1"/>
    </row>
    <row r="288" spans="54:56" ht="15">
      <c r="BB288" s="1"/>
      <c r="BC288" t="s">
        <v>979</v>
      </c>
      <c r="BD288" s="1"/>
    </row>
    <row r="289" spans="54:56" ht="15">
      <c r="BB289" s="1"/>
      <c r="BC289" t="s">
        <v>980</v>
      </c>
      <c r="BD289" s="1"/>
    </row>
    <row r="290" spans="54:56" ht="15">
      <c r="BB290" s="1"/>
      <c r="BC290" t="s">
        <v>981</v>
      </c>
      <c r="BD290" s="1"/>
    </row>
    <row r="291" spans="54:56" ht="15">
      <c r="BB291" s="1"/>
      <c r="BC291" t="s">
        <v>982</v>
      </c>
      <c r="BD291" s="1"/>
    </row>
    <row r="292" spans="54:56" ht="15">
      <c r="BB292" s="1"/>
      <c r="BC292" t="s">
        <v>983</v>
      </c>
      <c r="BD292" s="1"/>
    </row>
    <row r="293" spans="54:56" ht="15">
      <c r="BB293" s="1"/>
      <c r="BC293" t="s">
        <v>984</v>
      </c>
      <c r="BD293" s="1"/>
    </row>
    <row r="294" spans="54:56" ht="15">
      <c r="BB294" s="1"/>
      <c r="BC294" t="s">
        <v>985</v>
      </c>
      <c r="BD294" s="1"/>
    </row>
    <row r="295" spans="54:56" ht="15">
      <c r="BB295" s="1"/>
      <c r="BC295" t="s">
        <v>986</v>
      </c>
      <c r="BD295" s="1"/>
    </row>
    <row r="296" spans="54:56" ht="15">
      <c r="BB296" s="1"/>
      <c r="BC296" t="s">
        <v>986</v>
      </c>
      <c r="BD296" s="1"/>
    </row>
    <row r="297" spans="54:56" ht="15">
      <c r="BB297" s="1"/>
      <c r="BC297" t="s">
        <v>987</v>
      </c>
      <c r="BD297" s="1"/>
    </row>
    <row r="298" spans="54:56" ht="15">
      <c r="BB298" s="1"/>
      <c r="BC298" t="s">
        <v>988</v>
      </c>
      <c r="BD298" s="1"/>
    </row>
    <row r="299" spans="54:56" ht="15">
      <c r="BB299" s="1"/>
      <c r="BC299" t="s">
        <v>989</v>
      </c>
      <c r="BD299" s="1"/>
    </row>
    <row r="300" spans="54:56" ht="15">
      <c r="BB300" s="1"/>
      <c r="BC300" t="s">
        <v>990</v>
      </c>
      <c r="BD300" s="1"/>
    </row>
    <row r="301" spans="54:56" ht="15">
      <c r="BB301" s="1"/>
      <c r="BC301" t="s">
        <v>991</v>
      </c>
      <c r="BD301" s="1"/>
    </row>
    <row r="302" spans="54:56" ht="15">
      <c r="BB302" s="1"/>
      <c r="BC302" t="s">
        <v>992</v>
      </c>
      <c r="BD302" s="1"/>
    </row>
    <row r="303" spans="54:56" ht="15">
      <c r="BB303" s="1"/>
      <c r="BC303" t="s">
        <v>993</v>
      </c>
      <c r="BD303" s="1"/>
    </row>
    <row r="304" spans="54:56" ht="15">
      <c r="BB304" s="1"/>
      <c r="BC304" t="s">
        <v>994</v>
      </c>
      <c r="BD304" s="1"/>
    </row>
    <row r="305" spans="54:56" ht="15">
      <c r="BB305" s="1"/>
      <c r="BC305" t="s">
        <v>995</v>
      </c>
      <c r="BD305" s="1"/>
    </row>
    <row r="306" spans="54:56" ht="15">
      <c r="BB306" s="1"/>
      <c r="BC306" t="s">
        <v>996</v>
      </c>
      <c r="BD306" s="1"/>
    </row>
    <row r="307" spans="54:56" ht="15">
      <c r="BB307" s="1"/>
      <c r="BC307" t="s">
        <v>997</v>
      </c>
      <c r="BD307" s="1"/>
    </row>
    <row r="308" spans="54:56" ht="15">
      <c r="BB308" s="1"/>
      <c r="BC308" t="s">
        <v>998</v>
      </c>
      <c r="BD308" s="1"/>
    </row>
    <row r="309" spans="54:56" ht="15">
      <c r="BB309" s="1"/>
      <c r="BC309" t="s">
        <v>999</v>
      </c>
      <c r="BD309" s="1"/>
    </row>
    <row r="310" spans="54:56" ht="15">
      <c r="BB310" s="1"/>
      <c r="BC310" t="s">
        <v>1000</v>
      </c>
      <c r="BD310" s="1"/>
    </row>
    <row r="311" spans="54:56" ht="15">
      <c r="BB311" s="1"/>
      <c r="BC311" t="s">
        <v>1001</v>
      </c>
      <c r="BD311" s="1"/>
    </row>
    <row r="312" spans="54:56" ht="15">
      <c r="BB312" s="1"/>
      <c r="BC312" t="s">
        <v>1002</v>
      </c>
      <c r="BD312" s="1"/>
    </row>
    <row r="313" spans="54:56" ht="15">
      <c r="BB313" s="1"/>
      <c r="BC313" t="s">
        <v>1003</v>
      </c>
      <c r="BD313" s="1"/>
    </row>
    <row r="314" spans="54:56" ht="15">
      <c r="BB314" s="1"/>
      <c r="BC314" t="s">
        <v>1004</v>
      </c>
      <c r="BD314" s="1"/>
    </row>
    <row r="315" spans="54:56" ht="15">
      <c r="BB315" s="1"/>
      <c r="BC315" t="s">
        <v>1005</v>
      </c>
      <c r="BD315" s="1"/>
    </row>
    <row r="316" spans="54:56" ht="15">
      <c r="BB316" s="1"/>
      <c r="BC316" t="s">
        <v>1006</v>
      </c>
      <c r="BD316" s="1"/>
    </row>
    <row r="317" spans="54:56" ht="15">
      <c r="BB317" s="1"/>
      <c r="BC317" t="s">
        <v>1007</v>
      </c>
      <c r="BD317" s="1"/>
    </row>
    <row r="318" spans="54:56" ht="15">
      <c r="BB318" s="1"/>
      <c r="BC318" t="s">
        <v>1008</v>
      </c>
      <c r="BD318" s="1"/>
    </row>
    <row r="319" spans="54:56" ht="15">
      <c r="BB319" s="1"/>
      <c r="BC319" t="s">
        <v>1009</v>
      </c>
      <c r="BD319" s="1"/>
    </row>
    <row r="320" spans="54:56" ht="15">
      <c r="BB320" s="1"/>
      <c r="BC320" t="s">
        <v>1010</v>
      </c>
      <c r="BD320" s="1"/>
    </row>
    <row r="321" spans="54:56" ht="15">
      <c r="BB321" s="1"/>
      <c r="BC321" t="s">
        <v>1011</v>
      </c>
      <c r="BD321" s="1"/>
    </row>
    <row r="322" spans="54:56" ht="15">
      <c r="BB322" s="1"/>
      <c r="BC322" t="s">
        <v>1012</v>
      </c>
      <c r="BD322" s="1"/>
    </row>
    <row r="323" spans="54:56" ht="15">
      <c r="BB323" s="1"/>
      <c r="BC323" t="s">
        <v>1013</v>
      </c>
      <c r="BD323" s="1"/>
    </row>
    <row r="324" spans="54:56" ht="15">
      <c r="BB324" s="1"/>
      <c r="BC324" t="s">
        <v>1014</v>
      </c>
      <c r="BD324" s="1"/>
    </row>
    <row r="325" spans="54:56" ht="15">
      <c r="BB325" s="1"/>
      <c r="BC325" t="s">
        <v>1015</v>
      </c>
      <c r="BD325" s="1"/>
    </row>
    <row r="326" spans="54:56" ht="15">
      <c r="BB326" s="1"/>
      <c r="BC326" t="s">
        <v>1016</v>
      </c>
      <c r="BD326" s="1"/>
    </row>
    <row r="327" spans="54:56" ht="15">
      <c r="BB327" s="1"/>
      <c r="BC327" t="s">
        <v>1017</v>
      </c>
      <c r="BD327" s="1"/>
    </row>
    <row r="328" spans="54:56" ht="15">
      <c r="BB328" s="1"/>
      <c r="BC328" t="s">
        <v>1018</v>
      </c>
      <c r="BD328" s="1"/>
    </row>
    <row r="329" spans="54:56" ht="15">
      <c r="BB329" s="1"/>
      <c r="BC329" t="s">
        <v>1019</v>
      </c>
      <c r="BD329" s="1"/>
    </row>
    <row r="330" spans="54:56" ht="15">
      <c r="BB330" s="1"/>
      <c r="BC330" t="s">
        <v>1020</v>
      </c>
      <c r="BD330" s="1"/>
    </row>
    <row r="331" spans="54:56" ht="15">
      <c r="BB331" s="1"/>
      <c r="BC331" t="s">
        <v>1021</v>
      </c>
      <c r="BD331" s="1"/>
    </row>
    <row r="332" spans="54:56" ht="15">
      <c r="BB332" s="1"/>
      <c r="BC332" t="s">
        <v>1022</v>
      </c>
      <c r="BD332" s="1"/>
    </row>
    <row r="333" spans="54:56" ht="15">
      <c r="BB333" s="1"/>
      <c r="BC333" t="s">
        <v>1023</v>
      </c>
      <c r="BD333" s="1"/>
    </row>
    <row r="334" spans="54:56" ht="15">
      <c r="BB334" s="1"/>
      <c r="BC334" t="s">
        <v>1024</v>
      </c>
      <c r="BD334" s="1"/>
    </row>
    <row r="335" spans="54:56" ht="15">
      <c r="BB335" s="1"/>
      <c r="BC335" t="s">
        <v>1025</v>
      </c>
      <c r="BD335" s="1"/>
    </row>
    <row r="336" spans="54:56" ht="15">
      <c r="BB336" s="1"/>
      <c r="BC336" t="s">
        <v>1026</v>
      </c>
      <c r="BD336" s="1"/>
    </row>
    <row r="337" spans="54:56" ht="15">
      <c r="BB337" s="1"/>
      <c r="BC337" t="s">
        <v>1027</v>
      </c>
      <c r="BD337" s="1"/>
    </row>
    <row r="338" spans="54:56" ht="15">
      <c r="BB338" s="1"/>
      <c r="BC338" t="s">
        <v>1028</v>
      </c>
      <c r="BD338" s="1"/>
    </row>
    <row r="339" spans="54:56" ht="15">
      <c r="BB339" s="1"/>
      <c r="BC339" t="s">
        <v>1029</v>
      </c>
      <c r="BD339" s="1"/>
    </row>
    <row r="340" spans="54:56" ht="15">
      <c r="BB340" s="1"/>
      <c r="BC340" t="s">
        <v>1030</v>
      </c>
      <c r="BD340" s="1"/>
    </row>
    <row r="341" spans="54:56" ht="15">
      <c r="BB341" s="1"/>
      <c r="BC341" t="s">
        <v>1031</v>
      </c>
      <c r="BD341" s="1"/>
    </row>
    <row r="342" spans="54:56" ht="15">
      <c r="BB342" s="1"/>
      <c r="BC342" t="s">
        <v>1032</v>
      </c>
      <c r="BD342" s="1"/>
    </row>
    <row r="343" spans="54:56" ht="15">
      <c r="BB343" s="1"/>
      <c r="BC343" t="s">
        <v>1033</v>
      </c>
      <c r="BD343" s="1"/>
    </row>
    <row r="344" spans="54:56" ht="15">
      <c r="BB344" s="1"/>
      <c r="BC344" t="s">
        <v>1034</v>
      </c>
      <c r="BD344" s="1"/>
    </row>
    <row r="345" spans="54:56" ht="15">
      <c r="BB345" s="1"/>
      <c r="BC345" t="s">
        <v>1035</v>
      </c>
      <c r="BD345" s="1"/>
    </row>
    <row r="346" spans="54:56" ht="15">
      <c r="BB346" s="1"/>
      <c r="BC346" t="s">
        <v>1036</v>
      </c>
      <c r="BD346" s="1"/>
    </row>
    <row r="347" spans="54:56" ht="15">
      <c r="BB347" s="1"/>
      <c r="BC347" t="s">
        <v>1037</v>
      </c>
      <c r="BD347" s="1"/>
    </row>
    <row r="348" spans="54:56" ht="15">
      <c r="BB348" s="1"/>
      <c r="BC348" t="s">
        <v>1038</v>
      </c>
      <c r="BD348" s="1"/>
    </row>
    <row r="349" spans="54:56" ht="15">
      <c r="BB349" s="1"/>
      <c r="BC349" t="s">
        <v>1039</v>
      </c>
      <c r="BD349" s="1"/>
    </row>
    <row r="350" spans="54:56" ht="15">
      <c r="BB350" s="1"/>
      <c r="BC350" t="s">
        <v>1040</v>
      </c>
      <c r="BD350" s="1"/>
    </row>
    <row r="351" spans="54:56" ht="15">
      <c r="BB351" s="1"/>
      <c r="BC351" t="s">
        <v>1041</v>
      </c>
      <c r="BD351" s="1"/>
    </row>
    <row r="352" spans="54:56" ht="15">
      <c r="BB352" s="1"/>
      <c r="BC352" t="s">
        <v>1042</v>
      </c>
      <c r="BD352" s="1"/>
    </row>
    <row r="353" spans="54:56" ht="15">
      <c r="BB353" s="1"/>
      <c r="BC353" t="s">
        <v>1043</v>
      </c>
      <c r="BD353" s="1"/>
    </row>
    <row r="354" spans="54:56" ht="15">
      <c r="BB354" s="1"/>
      <c r="BC354" t="s">
        <v>1044</v>
      </c>
      <c r="BD354" s="1"/>
    </row>
    <row r="355" spans="54:56" ht="15">
      <c r="BB355" s="1"/>
      <c r="BC355" t="s">
        <v>1045</v>
      </c>
      <c r="BD355" s="1"/>
    </row>
    <row r="356" spans="54:56" ht="15">
      <c r="BB356" s="1"/>
      <c r="BC356" t="s">
        <v>1046</v>
      </c>
      <c r="BD356" s="1"/>
    </row>
    <row r="357" spans="54:56" ht="15">
      <c r="BB357" s="1"/>
      <c r="BC357" t="s">
        <v>1047</v>
      </c>
      <c r="BD357" s="1"/>
    </row>
    <row r="358" spans="54:56" ht="15">
      <c r="BB358" s="1"/>
      <c r="BC358" t="s">
        <v>1048</v>
      </c>
      <c r="BD358" s="1"/>
    </row>
    <row r="359" spans="54:56" ht="15">
      <c r="BB359" s="1"/>
      <c r="BC359" t="s">
        <v>1049</v>
      </c>
      <c r="BD359" s="1"/>
    </row>
    <row r="360" spans="54:56" ht="15">
      <c r="BB360" s="1"/>
      <c r="BC360" t="s">
        <v>1050</v>
      </c>
      <c r="BD360" s="1"/>
    </row>
    <row r="361" spans="54:56" ht="15">
      <c r="BB361" s="1"/>
      <c r="BC361" t="s">
        <v>1051</v>
      </c>
      <c r="BD361" s="1"/>
    </row>
    <row r="362" spans="54:56" ht="15">
      <c r="BB362" s="1"/>
      <c r="BC362" t="s">
        <v>1052</v>
      </c>
      <c r="BD362" s="1"/>
    </row>
    <row r="363" spans="54:56" ht="15">
      <c r="BB363" s="1"/>
      <c r="BC363" t="s">
        <v>1053</v>
      </c>
      <c r="BD363" s="1"/>
    </row>
    <row r="364" spans="54:56" ht="15">
      <c r="BB364" s="1"/>
      <c r="BC364" t="s">
        <v>1054</v>
      </c>
      <c r="BD364" s="1"/>
    </row>
    <row r="365" spans="54:56" ht="15">
      <c r="BB365" s="1"/>
      <c r="BC365" t="s">
        <v>1055</v>
      </c>
      <c r="BD365" s="1"/>
    </row>
    <row r="366" spans="54:56" ht="15">
      <c r="BB366" s="1"/>
      <c r="BC366" t="s">
        <v>1056</v>
      </c>
      <c r="BD366" s="1"/>
    </row>
    <row r="367" spans="54:56" ht="15">
      <c r="BB367" s="1"/>
      <c r="BC367" t="s">
        <v>1059</v>
      </c>
      <c r="BD367" s="1"/>
    </row>
    <row r="368" spans="54:56" ht="15">
      <c r="BB368" s="1"/>
      <c r="BC368" t="s">
        <v>1060</v>
      </c>
      <c r="BD368" s="1"/>
    </row>
    <row r="369" spans="54:56" ht="15">
      <c r="BB369" s="1"/>
      <c r="BC369" t="s">
        <v>1061</v>
      </c>
      <c r="BD369" s="1"/>
    </row>
    <row r="370" spans="54:56" ht="15">
      <c r="BB370" s="1"/>
      <c r="BC370" t="s">
        <v>1062</v>
      </c>
      <c r="BD370" s="1"/>
    </row>
    <row r="371" spans="54:56" ht="15">
      <c r="BB371" s="1"/>
      <c r="BC371" t="s">
        <v>1063</v>
      </c>
      <c r="BD371" s="1"/>
    </row>
    <row r="372" spans="54:56" ht="15">
      <c r="BB372" s="1"/>
      <c r="BC372" t="s">
        <v>1064</v>
      </c>
      <c r="BD372" s="1"/>
    </row>
    <row r="373" spans="54:56" ht="15">
      <c r="BB373" s="1"/>
      <c r="BC373" t="s">
        <v>1065</v>
      </c>
      <c r="BD373" s="1"/>
    </row>
    <row r="374" spans="54:56" ht="15">
      <c r="BB374" s="1"/>
      <c r="BC374" t="s">
        <v>1066</v>
      </c>
      <c r="BD374" s="1"/>
    </row>
    <row r="375" spans="54:56" ht="15">
      <c r="BB375" s="1"/>
      <c r="BC375" t="s">
        <v>1067</v>
      </c>
      <c r="BD375" s="1"/>
    </row>
    <row r="376" spans="54:56" ht="15">
      <c r="BB376" s="1"/>
      <c r="BC376" t="s">
        <v>1068</v>
      </c>
      <c r="BD376" s="1"/>
    </row>
    <row r="377" spans="54:56" ht="15">
      <c r="BB377" s="1"/>
      <c r="BC377" t="s">
        <v>1069</v>
      </c>
      <c r="BD377" s="1"/>
    </row>
    <row r="378" spans="54:56" ht="15">
      <c r="BB378" s="1"/>
      <c r="BC378" t="s">
        <v>1070</v>
      </c>
      <c r="BD378" s="1"/>
    </row>
    <row r="379" spans="54:56" ht="15">
      <c r="BB379" s="1"/>
      <c r="BC379" t="s">
        <v>1071</v>
      </c>
      <c r="BD379" s="1"/>
    </row>
    <row r="380" spans="54:56" ht="15">
      <c r="BB380" s="1"/>
      <c r="BC380" t="s">
        <v>1072</v>
      </c>
      <c r="BD380" s="1"/>
    </row>
    <row r="381" spans="54:56" ht="15">
      <c r="BB381" s="1"/>
      <c r="BC381" t="s">
        <v>1073</v>
      </c>
      <c r="BD381" s="1"/>
    </row>
    <row r="382" spans="54:56" ht="15">
      <c r="BB382" s="1"/>
      <c r="BC382" t="s">
        <v>1074</v>
      </c>
      <c r="BD382" s="1"/>
    </row>
    <row r="383" spans="54:56" ht="15">
      <c r="BB383" s="1"/>
      <c r="BC383" t="s">
        <v>1075</v>
      </c>
      <c r="BD383" s="1"/>
    </row>
    <row r="384" spans="54:56" ht="15">
      <c r="BB384" s="1"/>
      <c r="BC384" t="s">
        <v>1076</v>
      </c>
      <c r="BD384" s="1"/>
    </row>
    <row r="385" spans="54:56" ht="15">
      <c r="BB385" s="1"/>
      <c r="BC385" t="s">
        <v>1077</v>
      </c>
      <c r="BD385" s="1"/>
    </row>
    <row r="386" spans="54:56" ht="15">
      <c r="BB386" s="1"/>
      <c r="BC386" t="s">
        <v>1078</v>
      </c>
      <c r="BD386" s="1"/>
    </row>
    <row r="387" spans="54:56" ht="15">
      <c r="BB387" s="1"/>
      <c r="BC387" t="s">
        <v>1079</v>
      </c>
      <c r="BD387" s="1"/>
    </row>
    <row r="388" spans="54:56" ht="15">
      <c r="BB388" s="1"/>
      <c r="BC388" t="s">
        <v>1080</v>
      </c>
      <c r="BD388" s="1"/>
    </row>
    <row r="389" spans="54:56" ht="15">
      <c r="BB389" s="1"/>
      <c r="BC389" t="s">
        <v>1081</v>
      </c>
      <c r="BD389" s="1"/>
    </row>
    <row r="390" spans="54:56" ht="15">
      <c r="BB390" s="1"/>
      <c r="BC390" t="s">
        <v>1082</v>
      </c>
      <c r="BD390" s="1"/>
    </row>
    <row r="391" spans="54:56" ht="15">
      <c r="BB391" s="1"/>
      <c r="BC391" t="s">
        <v>1083</v>
      </c>
      <c r="BD391" s="1"/>
    </row>
    <row r="392" spans="54:56" ht="15">
      <c r="BB392" s="1"/>
      <c r="BC392" t="s">
        <v>1084</v>
      </c>
      <c r="BD392" s="1"/>
    </row>
    <row r="393" spans="54:56" ht="15">
      <c r="BB393" s="1"/>
      <c r="BC393" t="s">
        <v>1085</v>
      </c>
      <c r="BD393" s="1"/>
    </row>
    <row r="394" spans="54:56" ht="15">
      <c r="BB394" s="1"/>
      <c r="BC394" t="s">
        <v>1086</v>
      </c>
      <c r="BD394" s="1"/>
    </row>
    <row r="395" spans="54:56" ht="15">
      <c r="BB395" s="1"/>
      <c r="BC395" t="s">
        <v>1087</v>
      </c>
      <c r="BD395" s="1"/>
    </row>
    <row r="396" spans="54:56" ht="15">
      <c r="BB396" s="1"/>
      <c r="BC396" t="s">
        <v>1088</v>
      </c>
      <c r="BD396" s="1"/>
    </row>
    <row r="397" spans="54:56" ht="15">
      <c r="BB397" s="1"/>
      <c r="BC397" t="s">
        <v>1089</v>
      </c>
      <c r="BD397" s="1"/>
    </row>
    <row r="398" spans="54:56" ht="15">
      <c r="BB398" s="1"/>
      <c r="BC398" t="s">
        <v>1090</v>
      </c>
      <c r="BD398" s="1"/>
    </row>
    <row r="399" spans="54:56" ht="15">
      <c r="BB399" s="1"/>
      <c r="BC399" t="s">
        <v>1091</v>
      </c>
      <c r="BD399" s="1"/>
    </row>
    <row r="400" spans="54:56" ht="15">
      <c r="BB400" s="1"/>
      <c r="BC400" t="s">
        <v>1092</v>
      </c>
      <c r="BD400" s="1"/>
    </row>
    <row r="401" spans="54:56" ht="15">
      <c r="BB401" s="1"/>
      <c r="BC401" t="s">
        <v>1093</v>
      </c>
      <c r="BD401" s="1"/>
    </row>
    <row r="402" spans="54:56" ht="15">
      <c r="BB402" s="1"/>
      <c r="BC402" t="s">
        <v>1094</v>
      </c>
      <c r="BD402" s="1"/>
    </row>
    <row r="403" spans="54:56" ht="15">
      <c r="BB403" s="1"/>
      <c r="BC403" t="s">
        <v>1095</v>
      </c>
      <c r="BD403" s="1"/>
    </row>
    <row r="404" spans="54:56" ht="15">
      <c r="BB404" s="1"/>
      <c r="BC404" t="s">
        <v>1096</v>
      </c>
      <c r="BD404" s="1"/>
    </row>
    <row r="405" spans="54:56" ht="15">
      <c r="BB405" s="1"/>
      <c r="BC405" t="s">
        <v>1097</v>
      </c>
      <c r="BD405" s="1"/>
    </row>
    <row r="406" spans="54:56" ht="15">
      <c r="BB406" s="1"/>
      <c r="BC406" t="s">
        <v>1098</v>
      </c>
      <c r="BD406" s="1"/>
    </row>
    <row r="407" spans="54:56" ht="15">
      <c r="BB407" s="1"/>
      <c r="BC407" t="s">
        <v>1099</v>
      </c>
      <c r="BD407" s="1"/>
    </row>
    <row r="408" spans="54:56" ht="15">
      <c r="BB408" s="1"/>
      <c r="BC408" t="s">
        <v>1100</v>
      </c>
      <c r="BD408" s="1"/>
    </row>
    <row r="409" spans="54:56" ht="15">
      <c r="BB409" s="1"/>
      <c r="BC409" t="s">
        <v>1101</v>
      </c>
      <c r="BD409" s="1"/>
    </row>
    <row r="410" spans="54:56" ht="15">
      <c r="BB410" s="1"/>
      <c r="BC410" t="s">
        <v>1102</v>
      </c>
      <c r="BD410" s="1"/>
    </row>
    <row r="411" spans="54:56" ht="15">
      <c r="BB411" s="1"/>
      <c r="BC411" t="s">
        <v>1103</v>
      </c>
      <c r="BD411" s="1"/>
    </row>
    <row r="412" spans="54:56" ht="15">
      <c r="BB412" s="1"/>
      <c r="BC412" t="s">
        <v>1104</v>
      </c>
      <c r="BD412" s="1"/>
    </row>
    <row r="413" spans="54:56" ht="15">
      <c r="BB413" s="1"/>
      <c r="BC413" t="s">
        <v>1105</v>
      </c>
      <c r="BD413" s="1"/>
    </row>
    <row r="414" spans="54:56" ht="15">
      <c r="BB414" s="1"/>
      <c r="BC414" t="s">
        <v>1106</v>
      </c>
      <c r="BD414" s="1"/>
    </row>
    <row r="415" spans="54:56" ht="15">
      <c r="BB415" s="1"/>
      <c r="BC415" t="s">
        <v>1107</v>
      </c>
      <c r="BD415" s="1"/>
    </row>
    <row r="416" spans="54:56" ht="15">
      <c r="BB416" s="1"/>
      <c r="BC416" t="s">
        <v>1108</v>
      </c>
      <c r="BD416" s="1"/>
    </row>
    <row r="417" spans="54:56" ht="15">
      <c r="BB417" s="1"/>
      <c r="BC417" t="s">
        <v>1109</v>
      </c>
      <c r="BD417" s="1"/>
    </row>
    <row r="418" spans="54:56" ht="15">
      <c r="BB418" s="1"/>
      <c r="BC418" t="s">
        <v>1110</v>
      </c>
      <c r="BD418" s="1"/>
    </row>
    <row r="419" spans="54:56" ht="15">
      <c r="BB419" s="1"/>
      <c r="BC419" t="s">
        <v>1111</v>
      </c>
      <c r="BD419" s="1"/>
    </row>
    <row r="420" spans="54:56" ht="15">
      <c r="BB420" s="1"/>
      <c r="BC420" t="s">
        <v>1112</v>
      </c>
      <c r="BD420" s="1"/>
    </row>
    <row r="421" spans="54:56" ht="15">
      <c r="BB421" s="1"/>
      <c r="BC421" t="s">
        <v>1113</v>
      </c>
      <c r="BD421" s="1"/>
    </row>
    <row r="422" spans="54:56" ht="15">
      <c r="BB422" s="1"/>
      <c r="BC422" t="s">
        <v>1114</v>
      </c>
      <c r="BD422" s="1"/>
    </row>
    <row r="423" spans="54:56" ht="15">
      <c r="BB423" s="1"/>
      <c r="BC423" t="s">
        <v>1115</v>
      </c>
      <c r="BD423" s="1"/>
    </row>
    <row r="424" spans="54:56" ht="15">
      <c r="BB424" s="1"/>
      <c r="BC424" t="s">
        <v>1116</v>
      </c>
      <c r="BD424" s="1"/>
    </row>
    <row r="425" spans="54:56" ht="15">
      <c r="BB425" s="1"/>
      <c r="BC425" t="s">
        <v>1117</v>
      </c>
      <c r="BD425" s="1"/>
    </row>
    <row r="426" spans="54:56" ht="15">
      <c r="BB426" s="1"/>
      <c r="BC426" t="s">
        <v>1118</v>
      </c>
      <c r="BD426" s="1"/>
    </row>
    <row r="427" spans="54:56" ht="15">
      <c r="BB427" s="1"/>
      <c r="BC427" t="s">
        <v>1119</v>
      </c>
      <c r="BD427" s="1"/>
    </row>
    <row r="428" spans="54:56" ht="15">
      <c r="BB428" s="1"/>
      <c r="BC428" t="s">
        <v>1120</v>
      </c>
      <c r="BD428" s="1"/>
    </row>
    <row r="429" spans="54:56" ht="15">
      <c r="BB429" s="1"/>
      <c r="BC429" t="s">
        <v>1121</v>
      </c>
      <c r="BD429" s="1"/>
    </row>
    <row r="430" spans="54:56" ht="15">
      <c r="BB430" s="1"/>
      <c r="BC430" t="s">
        <v>1122</v>
      </c>
      <c r="BD430" s="1"/>
    </row>
    <row r="431" spans="54:56" ht="15">
      <c r="BB431" s="1"/>
      <c r="BC431" t="s">
        <v>1123</v>
      </c>
      <c r="BD431" s="1"/>
    </row>
    <row r="432" spans="54:56" ht="15">
      <c r="BB432" s="1"/>
      <c r="BC432" t="s">
        <v>1124</v>
      </c>
      <c r="BD432" s="1"/>
    </row>
    <row r="433" spans="54:56" ht="15">
      <c r="BB433" s="1"/>
      <c r="BC433" t="s">
        <v>1125</v>
      </c>
      <c r="BD433" s="1"/>
    </row>
    <row r="434" spans="54:56" ht="15">
      <c r="BB434" s="1"/>
      <c r="BC434" t="s">
        <v>1126</v>
      </c>
      <c r="BD434" s="1"/>
    </row>
    <row r="435" spans="54:56" ht="15">
      <c r="BB435" s="1"/>
      <c r="BC435" t="s">
        <v>1127</v>
      </c>
      <c r="BD435" s="1"/>
    </row>
    <row r="436" spans="54:56" ht="15">
      <c r="BB436" s="1"/>
      <c r="BC436" t="s">
        <v>1128</v>
      </c>
      <c r="BD436" s="1"/>
    </row>
    <row r="437" spans="54:56" ht="15">
      <c r="BB437" s="1"/>
      <c r="BC437" t="s">
        <v>1129</v>
      </c>
      <c r="BD437" s="1"/>
    </row>
    <row r="438" spans="54:56" ht="15">
      <c r="BB438" s="1"/>
      <c r="BC438" t="s">
        <v>1130</v>
      </c>
      <c r="BD438" s="1"/>
    </row>
    <row r="439" spans="54:56" ht="15">
      <c r="BB439" s="1"/>
      <c r="BC439" t="s">
        <v>1131</v>
      </c>
      <c r="BD439" s="1"/>
    </row>
    <row r="440" spans="54:56" ht="15">
      <c r="BB440" s="1"/>
      <c r="BC440" t="s">
        <v>1132</v>
      </c>
      <c r="BD440" s="1"/>
    </row>
    <row r="441" spans="54:56" ht="15">
      <c r="BB441" s="1"/>
      <c r="BC441" t="s">
        <v>1133</v>
      </c>
      <c r="BD441" s="1"/>
    </row>
    <row r="442" spans="54:56" ht="15">
      <c r="BB442" s="1"/>
      <c r="BC442" t="s">
        <v>1134</v>
      </c>
      <c r="BD442" s="1"/>
    </row>
    <row r="443" spans="54:56" ht="15">
      <c r="BB443" s="1"/>
      <c r="BC443" t="s">
        <v>1135</v>
      </c>
      <c r="BD443" s="1"/>
    </row>
    <row r="444" spans="54:56" ht="15">
      <c r="BB444" s="1"/>
      <c r="BC444" t="s">
        <v>1136</v>
      </c>
      <c r="BD444" s="1"/>
    </row>
    <row r="445" spans="54:56" ht="15">
      <c r="BB445" s="1"/>
      <c r="BC445" t="s">
        <v>1137</v>
      </c>
      <c r="BD445" s="1"/>
    </row>
    <row r="446" spans="54:56" ht="15">
      <c r="BB446" s="1"/>
      <c r="BC446" t="s">
        <v>1138</v>
      </c>
      <c r="BD446" s="1"/>
    </row>
    <row r="447" spans="54:56" ht="15">
      <c r="BB447" s="1"/>
      <c r="BC447" t="s">
        <v>1139</v>
      </c>
      <c r="BD447" s="1"/>
    </row>
    <row r="448" spans="54:56" ht="15">
      <c r="BB448" s="1"/>
      <c r="BC448" t="s">
        <v>1140</v>
      </c>
      <c r="BD448" s="1"/>
    </row>
    <row r="449" spans="54:56" ht="15">
      <c r="BB449" s="1"/>
      <c r="BC449" t="s">
        <v>1141</v>
      </c>
      <c r="BD449" s="1"/>
    </row>
    <row r="450" spans="54:56" ht="15">
      <c r="BB450" s="1"/>
      <c r="BC450" t="s">
        <v>1142</v>
      </c>
      <c r="BD450" s="1"/>
    </row>
    <row r="451" spans="54:56" ht="15">
      <c r="BB451" s="1"/>
      <c r="BC451" t="s">
        <v>1143</v>
      </c>
      <c r="BD451" s="1"/>
    </row>
    <row r="452" spans="54:56" ht="15">
      <c r="BB452" s="1"/>
      <c r="BC452" t="s">
        <v>1144</v>
      </c>
      <c r="BD452" s="1"/>
    </row>
    <row r="453" spans="54:56" ht="15">
      <c r="BB453" s="1"/>
      <c r="BC453" t="s">
        <v>1145</v>
      </c>
      <c r="BD453" s="1"/>
    </row>
    <row r="454" spans="54:56" ht="15">
      <c r="BB454" s="1"/>
      <c r="BC454" t="s">
        <v>1146</v>
      </c>
      <c r="BD454" s="1"/>
    </row>
    <row r="455" spans="54:56" ht="15">
      <c r="BB455" s="1"/>
      <c r="BC455" t="s">
        <v>1147</v>
      </c>
      <c r="BD455" s="1"/>
    </row>
    <row r="456" spans="54:56" ht="15">
      <c r="BB456" s="1"/>
      <c r="BC456" t="s">
        <v>1148</v>
      </c>
      <c r="BD456" s="1"/>
    </row>
    <row r="457" spans="54:56" ht="15">
      <c r="BB457" s="1"/>
      <c r="BC457" t="s">
        <v>1149</v>
      </c>
      <c r="BD457" s="1"/>
    </row>
    <row r="458" spans="54:56" ht="15">
      <c r="BB458" s="1"/>
      <c r="BC458" t="s">
        <v>1150</v>
      </c>
      <c r="BD458" s="1"/>
    </row>
    <row r="459" spans="54:56" ht="15">
      <c r="BB459" s="1"/>
      <c r="BC459" t="s">
        <v>1151</v>
      </c>
      <c r="BD459" s="1"/>
    </row>
    <row r="460" spans="54:56" ht="15">
      <c r="BB460" s="1"/>
      <c r="BC460" t="s">
        <v>1152</v>
      </c>
      <c r="BD460" s="1"/>
    </row>
    <row r="461" spans="54:56" ht="15">
      <c r="BB461" s="1"/>
      <c r="BC461" t="s">
        <v>1153</v>
      </c>
      <c r="BD461" s="1"/>
    </row>
    <row r="462" spans="54:56" ht="15">
      <c r="BB462" s="1"/>
      <c r="BC462" t="s">
        <v>1154</v>
      </c>
      <c r="BD462" s="1"/>
    </row>
    <row r="463" spans="54:56" ht="15">
      <c r="BB463" s="1"/>
      <c r="BC463" t="s">
        <v>1155</v>
      </c>
      <c r="BD463" s="1"/>
    </row>
    <row r="464" spans="54:56" ht="15">
      <c r="BB464" s="1"/>
      <c r="BC464" t="s">
        <v>1156</v>
      </c>
      <c r="BD464" s="1"/>
    </row>
    <row r="465" spans="54:56" ht="15">
      <c r="BB465" s="1"/>
      <c r="BC465" t="s">
        <v>1157</v>
      </c>
      <c r="BD465" s="1"/>
    </row>
    <row r="466" spans="54:56" ht="15">
      <c r="BB466" s="1"/>
      <c r="BC466" t="s">
        <v>1158</v>
      </c>
      <c r="BD466" s="1"/>
    </row>
    <row r="467" spans="54:56" ht="15">
      <c r="BB467" s="1"/>
      <c r="BC467" t="s">
        <v>1159</v>
      </c>
      <c r="BD467" s="1"/>
    </row>
    <row r="468" spans="54:56" ht="15">
      <c r="BB468" s="1"/>
      <c r="BC468" t="s">
        <v>1160</v>
      </c>
      <c r="BD468" s="1"/>
    </row>
    <row r="469" spans="54:56" ht="15">
      <c r="BB469" s="1"/>
      <c r="BC469" t="s">
        <v>1161</v>
      </c>
      <c r="BD469" s="1"/>
    </row>
    <row r="470" spans="54:56" ht="15">
      <c r="BB470" s="1"/>
      <c r="BC470" t="s">
        <v>1162</v>
      </c>
      <c r="BD470" s="1"/>
    </row>
    <row r="471" spans="54:56" ht="15">
      <c r="BB471" s="1"/>
      <c r="BC471" t="s">
        <v>1163</v>
      </c>
      <c r="BD471" s="1"/>
    </row>
    <row r="472" spans="54:56" ht="15">
      <c r="BB472" s="1"/>
      <c r="BC472" t="s">
        <v>1164</v>
      </c>
      <c r="BD472" s="1"/>
    </row>
    <row r="473" spans="54:56" ht="15">
      <c r="BB473" s="1"/>
      <c r="BC473" t="s">
        <v>1165</v>
      </c>
      <c r="BD473" s="1"/>
    </row>
    <row r="474" spans="54:56" ht="15">
      <c r="BB474" s="1"/>
      <c r="BC474" t="s">
        <v>1166</v>
      </c>
      <c r="BD474" s="1"/>
    </row>
    <row r="475" spans="54:56" ht="15">
      <c r="BB475" s="1"/>
      <c r="BC475" t="s">
        <v>1167</v>
      </c>
      <c r="BD475" s="1"/>
    </row>
    <row r="476" spans="54:56" ht="15">
      <c r="BB476" s="1"/>
      <c r="BC476" t="s">
        <v>1168</v>
      </c>
      <c r="BD476" s="1"/>
    </row>
    <row r="477" spans="54:56" ht="15">
      <c r="BB477" s="1"/>
      <c r="BC477" t="s">
        <v>1169</v>
      </c>
      <c r="BD477" s="1"/>
    </row>
    <row r="478" spans="54:56" ht="15">
      <c r="BB478" s="1"/>
      <c r="BC478" t="s">
        <v>1170</v>
      </c>
      <c r="BD478" s="1"/>
    </row>
    <row r="479" spans="54:56" ht="15">
      <c r="BB479" s="1"/>
      <c r="BC479" t="s">
        <v>1171</v>
      </c>
      <c r="BD479" s="1"/>
    </row>
    <row r="480" spans="54:56" ht="15">
      <c r="BB480" s="1"/>
      <c r="BC480" t="s">
        <v>1172</v>
      </c>
      <c r="BD480" s="1"/>
    </row>
    <row r="481" spans="54:56" ht="15">
      <c r="BB481" s="1"/>
      <c r="BC481" t="s">
        <v>1173</v>
      </c>
      <c r="BD481" s="1"/>
    </row>
    <row r="482" spans="54:56" ht="15">
      <c r="BB482" s="1"/>
      <c r="BC482" t="s">
        <v>1174</v>
      </c>
      <c r="BD482" s="1"/>
    </row>
    <row r="483" spans="54:56" ht="15">
      <c r="BB483" s="1"/>
      <c r="BC483" t="s">
        <v>1175</v>
      </c>
      <c r="BD483" s="1"/>
    </row>
    <row r="484" spans="54:56" ht="15">
      <c r="BB484" s="1"/>
      <c r="BC484" t="s">
        <v>1176</v>
      </c>
      <c r="BD484" s="1"/>
    </row>
    <row r="485" spans="54:56" ht="15">
      <c r="BB485" s="1"/>
      <c r="BC485" t="s">
        <v>1177</v>
      </c>
      <c r="BD485" s="1"/>
    </row>
    <row r="486" spans="54:56" ht="15">
      <c r="BB486" s="1"/>
      <c r="BC486" t="s">
        <v>1178</v>
      </c>
      <c r="BD486" s="1"/>
    </row>
    <row r="487" spans="54:56" ht="15">
      <c r="BB487" s="1"/>
      <c r="BC487" t="s">
        <v>1179</v>
      </c>
      <c r="BD487" s="1"/>
    </row>
    <row r="488" spans="54:56" ht="15">
      <c r="BB488" s="1"/>
      <c r="BC488" t="s">
        <v>1180</v>
      </c>
      <c r="BD488" s="1"/>
    </row>
    <row r="489" spans="54:56" ht="15">
      <c r="BB489" s="1"/>
      <c r="BC489" t="s">
        <v>1181</v>
      </c>
      <c r="BD489" s="1"/>
    </row>
    <row r="490" spans="54:56" ht="15">
      <c r="BB490" s="1"/>
      <c r="BC490" t="s">
        <v>1182</v>
      </c>
      <c r="BD490" s="1"/>
    </row>
    <row r="491" spans="54:56" ht="15">
      <c r="BB491" s="1"/>
      <c r="BC491" t="s">
        <v>1183</v>
      </c>
      <c r="BD491" s="1"/>
    </row>
    <row r="492" spans="54:56" ht="15">
      <c r="BB492" s="1"/>
      <c r="BC492" t="s">
        <v>1184</v>
      </c>
      <c r="BD492" s="1"/>
    </row>
    <row r="493" spans="54:56" ht="15">
      <c r="BB493" s="1"/>
      <c r="BC493" t="s">
        <v>1185</v>
      </c>
      <c r="BD493" s="1"/>
    </row>
    <row r="494" spans="54:56" ht="15">
      <c r="BB494" s="1"/>
      <c r="BC494" t="s">
        <v>1186</v>
      </c>
      <c r="BD494" s="1"/>
    </row>
    <row r="495" spans="54:56" ht="15">
      <c r="BB495" s="1"/>
      <c r="BC495" t="s">
        <v>1187</v>
      </c>
      <c r="BD495" s="1"/>
    </row>
    <row r="496" spans="54:56" ht="15">
      <c r="BB496" s="1"/>
      <c r="BC496" t="s">
        <v>1188</v>
      </c>
      <c r="BD496" s="1"/>
    </row>
    <row r="497" spans="54:56" ht="15">
      <c r="BB497" s="1"/>
      <c r="BC497" t="s">
        <v>1189</v>
      </c>
      <c r="BD497" s="1"/>
    </row>
    <row r="498" spans="54:56" ht="15">
      <c r="BB498" s="1"/>
      <c r="BC498" t="s">
        <v>1190</v>
      </c>
      <c r="BD498" s="1"/>
    </row>
    <row r="499" spans="54:56" ht="15">
      <c r="BB499" s="1"/>
      <c r="BC499" t="s">
        <v>1191</v>
      </c>
      <c r="BD499" s="1"/>
    </row>
    <row r="500" spans="54:56" ht="15">
      <c r="BB500" s="1"/>
      <c r="BC500" t="s">
        <v>1192</v>
      </c>
      <c r="BD500" s="1"/>
    </row>
    <row r="501" spans="54:56" ht="15">
      <c r="BB501" s="1"/>
      <c r="BC501" t="s">
        <v>1193</v>
      </c>
      <c r="BD501" s="1"/>
    </row>
    <row r="502" spans="54:56" ht="15">
      <c r="BB502" s="1"/>
      <c r="BC502" t="s">
        <v>1194</v>
      </c>
      <c r="BD502" s="1"/>
    </row>
    <row r="503" spans="54:56" ht="15">
      <c r="BB503" s="1"/>
      <c r="BC503" t="s">
        <v>1195</v>
      </c>
      <c r="BD503" s="1"/>
    </row>
    <row r="504" spans="54:56" ht="15">
      <c r="BB504" s="1"/>
      <c r="BC504" t="s">
        <v>1196</v>
      </c>
      <c r="BD504" s="1"/>
    </row>
    <row r="505" spans="54:56" ht="15">
      <c r="BB505" s="1"/>
      <c r="BC505" t="s">
        <v>1197</v>
      </c>
      <c r="BD505" s="1"/>
    </row>
    <row r="506" spans="54:56" ht="15">
      <c r="BB506" s="1"/>
      <c r="BC506" t="s">
        <v>1198</v>
      </c>
      <c r="BD506" s="1"/>
    </row>
    <row r="507" spans="54:56" ht="15">
      <c r="BB507" s="1"/>
      <c r="BC507" t="s">
        <v>1199</v>
      </c>
      <c r="BD507" s="1"/>
    </row>
    <row r="508" spans="54:56" ht="15">
      <c r="BB508" s="1"/>
      <c r="BC508" t="s">
        <v>1200</v>
      </c>
      <c r="BD508" s="1"/>
    </row>
    <row r="509" spans="54:56" ht="15">
      <c r="BB509" s="1"/>
      <c r="BC509" t="s">
        <v>1201</v>
      </c>
      <c r="BD509" s="1"/>
    </row>
    <row r="510" spans="54:56" ht="15">
      <c r="BB510" s="1"/>
      <c r="BC510" t="s">
        <v>1202</v>
      </c>
      <c r="BD510" s="1"/>
    </row>
    <row r="511" spans="54:56" ht="15">
      <c r="BB511" s="1"/>
      <c r="BC511" t="s">
        <v>1203</v>
      </c>
      <c r="BD511" s="1"/>
    </row>
    <row r="512" spans="54:56" ht="15">
      <c r="BB512" s="1"/>
      <c r="BC512" t="s">
        <v>1204</v>
      </c>
      <c r="BD512" s="1"/>
    </row>
    <row r="513" spans="54:56" ht="15">
      <c r="BB513" s="1"/>
      <c r="BC513" t="s">
        <v>1205</v>
      </c>
      <c r="BD513" s="1"/>
    </row>
    <row r="514" spans="54:56" ht="15">
      <c r="BB514" s="1"/>
      <c r="BC514" t="s">
        <v>1206</v>
      </c>
      <c r="BD514" s="1"/>
    </row>
    <row r="515" spans="54:56" ht="15">
      <c r="BB515" s="1"/>
      <c r="BC515" t="s">
        <v>1207</v>
      </c>
      <c r="BD515" s="1"/>
    </row>
    <row r="516" spans="54:56" ht="15">
      <c r="BB516" s="1"/>
      <c r="BC516" t="s">
        <v>1208</v>
      </c>
      <c r="BD516" s="1"/>
    </row>
    <row r="517" spans="54:56" ht="15">
      <c r="BB517" s="1"/>
      <c r="BC517" t="s">
        <v>1209</v>
      </c>
      <c r="BD517" s="1"/>
    </row>
    <row r="518" spans="54:56" ht="15">
      <c r="BB518" s="1"/>
      <c r="BC518" t="s">
        <v>1210</v>
      </c>
      <c r="BD518" s="1"/>
    </row>
    <row r="519" spans="54:56" ht="15">
      <c r="BB519" s="1"/>
      <c r="BC519" t="s">
        <v>1211</v>
      </c>
      <c r="BD519" s="1"/>
    </row>
    <row r="520" spans="54:56" ht="15">
      <c r="BB520" s="1"/>
      <c r="BC520" t="s">
        <v>1212</v>
      </c>
      <c r="BD520" s="1"/>
    </row>
    <row r="521" spans="54:56" ht="15">
      <c r="BB521" s="1"/>
      <c r="BC521" t="s">
        <v>1213</v>
      </c>
      <c r="BD521" s="1"/>
    </row>
    <row r="522" spans="54:56" ht="15">
      <c r="BB522" s="1"/>
      <c r="BC522" t="s">
        <v>1214</v>
      </c>
      <c r="BD522" s="1"/>
    </row>
    <row r="523" spans="54:56" ht="15">
      <c r="BB523" s="1"/>
      <c r="BC523" t="s">
        <v>1215</v>
      </c>
      <c r="BD523" s="1"/>
    </row>
    <row r="524" spans="54:56" ht="15">
      <c r="BB524" s="1"/>
      <c r="BC524" t="s">
        <v>1534</v>
      </c>
      <c r="BD524" s="1"/>
    </row>
    <row r="525" spans="54:56" ht="15">
      <c r="BB525" s="1"/>
      <c r="BC525" t="s">
        <v>1535</v>
      </c>
      <c r="BD525" s="1"/>
    </row>
    <row r="526" spans="54:56" ht="15">
      <c r="BB526" s="1"/>
      <c r="BC526" t="s">
        <v>1536</v>
      </c>
      <c r="BD526" s="1"/>
    </row>
    <row r="527" spans="54:56" ht="15">
      <c r="BB527" s="1"/>
      <c r="BC527" t="s">
        <v>1537</v>
      </c>
      <c r="BD527" s="1"/>
    </row>
    <row r="528" spans="54:56" ht="15">
      <c r="BB528" s="1"/>
      <c r="BC528" t="s">
        <v>1538</v>
      </c>
      <c r="BD528" s="1"/>
    </row>
    <row r="529" spans="54:56" ht="15">
      <c r="BB529" s="1"/>
      <c r="BC529" t="s">
        <v>1539</v>
      </c>
      <c r="BD529" s="1"/>
    </row>
    <row r="530" spans="54:56" ht="15">
      <c r="BB530" s="1"/>
      <c r="BC530" t="s">
        <v>1540</v>
      </c>
      <c r="BD530" s="1"/>
    </row>
    <row r="531" spans="54:56" ht="15">
      <c r="BB531" s="1"/>
      <c r="BC531" t="s">
        <v>1541</v>
      </c>
      <c r="BD531" s="1"/>
    </row>
    <row r="532" spans="54:56" ht="15">
      <c r="BB532" s="1"/>
      <c r="BC532" t="s">
        <v>1542</v>
      </c>
      <c r="BD532" s="1"/>
    </row>
    <row r="533" spans="54:56" ht="15">
      <c r="BB533" s="1"/>
      <c r="BC533" t="s">
        <v>1543</v>
      </c>
      <c r="BD533" s="1"/>
    </row>
    <row r="534" spans="54:56" ht="15">
      <c r="BB534" s="1"/>
      <c r="BC534" t="s">
        <v>1544</v>
      </c>
      <c r="BD534" s="1"/>
    </row>
    <row r="535" spans="54:56" ht="15">
      <c r="BB535" s="1"/>
      <c r="BC535" t="s">
        <v>1545</v>
      </c>
      <c r="BD535" s="1"/>
    </row>
    <row r="536" spans="54:56" ht="15">
      <c r="BB536" s="1"/>
      <c r="BC536" t="s">
        <v>1546</v>
      </c>
      <c r="BD536" s="1"/>
    </row>
    <row r="537" spans="54:56" ht="15">
      <c r="BB537" s="1"/>
      <c r="BC537" t="s">
        <v>1547</v>
      </c>
      <c r="BD537" s="1"/>
    </row>
    <row r="538" spans="54:56" ht="15">
      <c r="BB538" s="1"/>
      <c r="BC538" t="s">
        <v>1548</v>
      </c>
      <c r="BD538" s="1"/>
    </row>
    <row r="539" spans="54:56" ht="15">
      <c r="BB539" s="1"/>
      <c r="BC539" t="s">
        <v>1549</v>
      </c>
      <c r="BD539" s="1"/>
    </row>
    <row r="540" spans="54:56" ht="15">
      <c r="BB540" s="1"/>
      <c r="BC540" t="s">
        <v>1550</v>
      </c>
      <c r="BD540" s="1"/>
    </row>
    <row r="541" spans="54:56" ht="15">
      <c r="BB541" s="1"/>
      <c r="BC541" t="s">
        <v>1551</v>
      </c>
      <c r="BD541" s="1"/>
    </row>
    <row r="542" spans="54:56" ht="15">
      <c r="BB542" s="1"/>
      <c r="BC542" t="s">
        <v>1552</v>
      </c>
      <c r="BD542" s="1"/>
    </row>
    <row r="543" spans="54:56" ht="15">
      <c r="BB543" s="1"/>
      <c r="BC543" t="s">
        <v>1553</v>
      </c>
      <c r="BD543" s="1"/>
    </row>
    <row r="544" spans="54:56" ht="15">
      <c r="BB544" s="1"/>
      <c r="BC544" t="s">
        <v>1554</v>
      </c>
      <c r="BD544" s="1"/>
    </row>
    <row r="545" spans="54:56" ht="15">
      <c r="BB545" s="1"/>
      <c r="BC545" t="s">
        <v>1555</v>
      </c>
      <c r="BD545" s="1"/>
    </row>
    <row r="546" spans="54:56" ht="15">
      <c r="BB546" s="1"/>
      <c r="BC546" t="s">
        <v>1556</v>
      </c>
      <c r="BD546" s="1"/>
    </row>
    <row r="547" spans="54:56" ht="15">
      <c r="BB547" s="1"/>
      <c r="BC547" t="s">
        <v>1557</v>
      </c>
      <c r="BD547" s="1"/>
    </row>
    <row r="548" spans="54:56" ht="15">
      <c r="BB548" s="1"/>
      <c r="BC548" t="s">
        <v>1558</v>
      </c>
      <c r="BD548" s="1"/>
    </row>
    <row r="549" spans="54:56" ht="15">
      <c r="BB549" s="1"/>
      <c r="BC549" t="s">
        <v>1559</v>
      </c>
      <c r="BD549" s="1"/>
    </row>
    <row r="550" spans="54:56" ht="15">
      <c r="BB550" s="1"/>
      <c r="BC550" t="s">
        <v>1560</v>
      </c>
      <c r="BD550" s="1"/>
    </row>
    <row r="551" spans="54:56" ht="15">
      <c r="BB551" s="1"/>
      <c r="BC551" t="s">
        <v>1561</v>
      </c>
      <c r="BD551" s="1"/>
    </row>
    <row r="552" spans="54:56" ht="15">
      <c r="BB552" s="1"/>
      <c r="BC552" t="s">
        <v>1562</v>
      </c>
      <c r="BD552" s="1"/>
    </row>
    <row r="553" spans="54:56" ht="15">
      <c r="BB553" s="1"/>
      <c r="BC553" t="s">
        <v>1563</v>
      </c>
      <c r="BD553" s="1"/>
    </row>
    <row r="554" spans="54:56" ht="15">
      <c r="BB554" s="1"/>
      <c r="BC554" t="s">
        <v>1564</v>
      </c>
      <c r="BD554" s="1"/>
    </row>
    <row r="555" spans="54:56" ht="15">
      <c r="BB555" s="1"/>
      <c r="BC555" t="s">
        <v>1565</v>
      </c>
      <c r="BD555" s="1"/>
    </row>
    <row r="556" spans="54:56" ht="15">
      <c r="BB556" s="1"/>
      <c r="BC556" t="s">
        <v>1566</v>
      </c>
      <c r="BD556" s="1"/>
    </row>
    <row r="557" spans="54:56" ht="15">
      <c r="BB557" s="1"/>
      <c r="BC557" t="s">
        <v>1567</v>
      </c>
      <c r="BD557" s="1"/>
    </row>
    <row r="558" spans="54:56" ht="15">
      <c r="BB558" s="1"/>
      <c r="BC558" t="s">
        <v>1568</v>
      </c>
      <c r="BD558" s="1"/>
    </row>
    <row r="559" spans="54:56" ht="15">
      <c r="BB559" s="1"/>
      <c r="BC559" t="s">
        <v>1569</v>
      </c>
      <c r="BD559" s="1"/>
    </row>
    <row r="560" spans="54:56" ht="15">
      <c r="BB560" s="1"/>
      <c r="BC560" t="s">
        <v>1570</v>
      </c>
      <c r="BD560" s="1"/>
    </row>
    <row r="561" spans="54:56" ht="15">
      <c r="BB561" s="1"/>
      <c r="BC561" t="s">
        <v>1571</v>
      </c>
      <c r="BD561" s="1"/>
    </row>
    <row r="562" spans="54:56" ht="15">
      <c r="BB562" s="1"/>
      <c r="BC562" t="s">
        <v>1572</v>
      </c>
      <c r="BD562" s="1"/>
    </row>
    <row r="563" spans="54:56" ht="15">
      <c r="BB563" s="1"/>
      <c r="BC563" t="s">
        <v>1573</v>
      </c>
      <c r="BD563" s="1"/>
    </row>
    <row r="564" spans="54:56" ht="15">
      <c r="BB564" s="1"/>
      <c r="BC564" t="s">
        <v>1574</v>
      </c>
      <c r="BD564" s="1"/>
    </row>
    <row r="565" spans="54:56" ht="15">
      <c r="BB565" s="1"/>
      <c r="BC565" t="s">
        <v>1575</v>
      </c>
      <c r="BD565" s="1"/>
    </row>
    <row r="566" spans="54:56" ht="15">
      <c r="BB566" s="1"/>
      <c r="BC566" t="s">
        <v>1576</v>
      </c>
      <c r="BD566" s="1"/>
    </row>
    <row r="567" spans="54:56" ht="15">
      <c r="BB567" s="1"/>
      <c r="BC567" t="s">
        <v>1577</v>
      </c>
      <c r="BD567" s="1"/>
    </row>
    <row r="568" spans="54:56" ht="15">
      <c r="BB568" s="1"/>
      <c r="BC568" t="s">
        <v>1578</v>
      </c>
      <c r="BD568" s="1"/>
    </row>
    <row r="569" spans="54:56" ht="15">
      <c r="BB569" s="1"/>
      <c r="BC569" t="s">
        <v>1579</v>
      </c>
      <c r="BD569" s="1"/>
    </row>
    <row r="570" spans="54:56" ht="15">
      <c r="BB570" s="1"/>
      <c r="BC570" t="s">
        <v>1580</v>
      </c>
      <c r="BD570" s="1"/>
    </row>
    <row r="571" spans="54:56" ht="15">
      <c r="BB571" s="1"/>
      <c r="BC571" t="s">
        <v>1581</v>
      </c>
      <c r="BD571" s="1"/>
    </row>
    <row r="572" spans="54:56" ht="15">
      <c r="BB572" s="1"/>
      <c r="BC572" t="s">
        <v>1582</v>
      </c>
      <c r="BD572" s="1"/>
    </row>
    <row r="573" spans="54:56" ht="15">
      <c r="BB573" s="1"/>
      <c r="BC573" t="s">
        <v>1583</v>
      </c>
      <c r="BD573" s="1"/>
    </row>
    <row r="574" spans="54:56" ht="15">
      <c r="BB574" s="1"/>
      <c r="BC574" t="s">
        <v>1584</v>
      </c>
      <c r="BD574" s="1"/>
    </row>
    <row r="575" spans="54:56" ht="15">
      <c r="BB575" s="1"/>
      <c r="BC575" t="s">
        <v>1585</v>
      </c>
      <c r="BD575" s="1"/>
    </row>
    <row r="576" spans="54:56" ht="15">
      <c r="BB576" s="1"/>
      <c r="BC576" t="s">
        <v>1586</v>
      </c>
      <c r="BD576" s="1"/>
    </row>
    <row r="577" spans="54:56" ht="15">
      <c r="BB577" s="1"/>
      <c r="BC577" t="s">
        <v>1587</v>
      </c>
      <c r="BD577" s="1"/>
    </row>
    <row r="578" spans="54:56" ht="15">
      <c r="BB578" s="1"/>
      <c r="BC578" t="s">
        <v>1588</v>
      </c>
      <c r="BD578" s="1"/>
    </row>
    <row r="579" spans="54:56" ht="15">
      <c r="BB579" s="1"/>
      <c r="BC579" t="s">
        <v>1589</v>
      </c>
      <c r="BD579" s="1"/>
    </row>
    <row r="580" spans="54:56" ht="15">
      <c r="BB580" s="1"/>
      <c r="BC580" t="s">
        <v>1590</v>
      </c>
      <c r="BD580" s="1"/>
    </row>
    <row r="581" spans="54:56" ht="15">
      <c r="BB581" s="1"/>
      <c r="BC581" t="s">
        <v>1591</v>
      </c>
      <c r="BD581" s="1"/>
    </row>
    <row r="582" spans="54:56" ht="15">
      <c r="BB582" s="1"/>
      <c r="BC582" t="s">
        <v>1592</v>
      </c>
      <c r="BD582" s="1"/>
    </row>
    <row r="583" spans="54:56" ht="15">
      <c r="BB583" s="1"/>
      <c r="BC583" t="s">
        <v>1593</v>
      </c>
      <c r="BD583" s="1"/>
    </row>
    <row r="584" spans="54:56" ht="15">
      <c r="BB584" s="1"/>
      <c r="BC584" t="s">
        <v>1594</v>
      </c>
      <c r="BD584" s="1"/>
    </row>
    <row r="585" spans="54:56" ht="15">
      <c r="BB585" s="1"/>
      <c r="BC585" t="s">
        <v>1595</v>
      </c>
      <c r="BD585" s="1"/>
    </row>
    <row r="586" spans="54:56" ht="15">
      <c r="BB586" s="1"/>
      <c r="BC586" t="s">
        <v>1596</v>
      </c>
      <c r="BD586" s="1"/>
    </row>
    <row r="587" spans="54:56" ht="15">
      <c r="BB587" s="1"/>
      <c r="BC587" t="s">
        <v>1597</v>
      </c>
      <c r="BD587" s="1"/>
    </row>
    <row r="588" spans="54:56" ht="15">
      <c r="BB588" s="1"/>
      <c r="BC588" t="s">
        <v>1598</v>
      </c>
      <c r="BD588" s="1"/>
    </row>
    <row r="589" spans="54:56" ht="15">
      <c r="BB589" s="1"/>
      <c r="BC589" t="s">
        <v>1599</v>
      </c>
      <c r="BD589" s="1"/>
    </row>
    <row r="590" spans="54:56" ht="15">
      <c r="BB590" s="1"/>
      <c r="BC590" t="s">
        <v>1600</v>
      </c>
      <c r="BD590" s="1"/>
    </row>
    <row r="591" spans="54:56" ht="15">
      <c r="BB591" s="1"/>
      <c r="BC591" t="s">
        <v>1601</v>
      </c>
      <c r="BD591" s="1"/>
    </row>
    <row r="592" spans="54:56" ht="15">
      <c r="BB592" s="1"/>
      <c r="BC592" t="s">
        <v>1602</v>
      </c>
      <c r="BD592" s="1"/>
    </row>
    <row r="593" spans="54:56" ht="15">
      <c r="BB593" s="1"/>
      <c r="BC593" t="s">
        <v>1603</v>
      </c>
      <c r="BD593" s="1"/>
    </row>
    <row r="594" spans="54:56" ht="15">
      <c r="BB594" s="1"/>
      <c r="BC594" t="s">
        <v>1604</v>
      </c>
      <c r="BD594" s="1"/>
    </row>
    <row r="595" spans="54:56" ht="15">
      <c r="BB595" s="1"/>
      <c r="BC595" t="s">
        <v>1605</v>
      </c>
      <c r="BD595" s="1"/>
    </row>
    <row r="596" spans="54:56" ht="15">
      <c r="BB596" s="1"/>
      <c r="BC596" t="s">
        <v>1606</v>
      </c>
      <c r="BD596" s="1"/>
    </row>
    <row r="597" spans="54:56" ht="15">
      <c r="BB597" s="1"/>
      <c r="BC597" t="s">
        <v>1607</v>
      </c>
      <c r="BD597" s="1"/>
    </row>
    <row r="598" spans="54:56" ht="15">
      <c r="BB598" s="1"/>
      <c r="BC598" t="s">
        <v>1608</v>
      </c>
      <c r="BD598" s="1"/>
    </row>
    <row r="599" spans="54:56" ht="15">
      <c r="BB599" s="1"/>
      <c r="BC599" t="s">
        <v>1609</v>
      </c>
      <c r="BD599" s="1"/>
    </row>
    <row r="600" spans="54:56" ht="15">
      <c r="BB600" s="1"/>
      <c r="BC600" t="s">
        <v>1610</v>
      </c>
      <c r="BD600" s="1"/>
    </row>
    <row r="601" spans="54:56" ht="15">
      <c r="BB601" s="1"/>
      <c r="BC601" t="s">
        <v>1611</v>
      </c>
      <c r="BD601" s="1"/>
    </row>
    <row r="602" spans="54:56" ht="15">
      <c r="BB602" s="1"/>
      <c r="BC602" t="s">
        <v>1612</v>
      </c>
      <c r="BD602" s="1"/>
    </row>
    <row r="603" spans="54:56" ht="15">
      <c r="BB603" s="1"/>
      <c r="BC603" t="s">
        <v>1613</v>
      </c>
      <c r="BD603" s="1"/>
    </row>
    <row r="604" spans="54:56" ht="15">
      <c r="BB604" s="1"/>
      <c r="BC604" t="s">
        <v>1614</v>
      </c>
      <c r="BD604" s="1"/>
    </row>
    <row r="605" spans="54:56" ht="15">
      <c r="BB605" s="1"/>
      <c r="BC605" t="s">
        <v>1615</v>
      </c>
      <c r="BD605" s="1"/>
    </row>
    <row r="606" spans="54:56" ht="15">
      <c r="BB606" s="1"/>
      <c r="BC606" t="s">
        <v>1616</v>
      </c>
      <c r="BD606" s="1"/>
    </row>
    <row r="607" spans="54:56" ht="15">
      <c r="BB607" s="1"/>
      <c r="BC607" t="s">
        <v>1617</v>
      </c>
      <c r="BD607" s="1"/>
    </row>
    <row r="608" spans="54:56" ht="15">
      <c r="BB608" s="1"/>
      <c r="BC608" t="s">
        <v>1618</v>
      </c>
      <c r="BD608" s="1"/>
    </row>
    <row r="609" spans="54:56" ht="15">
      <c r="BB609" s="1"/>
      <c r="BC609" t="s">
        <v>1619</v>
      </c>
      <c r="BD609" s="1"/>
    </row>
    <row r="610" spans="54:56" ht="15">
      <c r="BB610" s="1"/>
      <c r="BC610" t="s">
        <v>1620</v>
      </c>
      <c r="BD610" s="1"/>
    </row>
    <row r="611" spans="54:56" ht="15">
      <c r="BB611" s="1"/>
      <c r="BC611" t="s">
        <v>1621</v>
      </c>
      <c r="BD611" s="1"/>
    </row>
    <row r="612" spans="54:56" ht="15">
      <c r="BB612" s="1"/>
      <c r="BC612" t="s">
        <v>1622</v>
      </c>
      <c r="BD612" s="1"/>
    </row>
    <row r="613" spans="54:56" ht="15">
      <c r="BB613" s="1"/>
      <c r="BC613" t="s">
        <v>1623</v>
      </c>
      <c r="BD613" s="1"/>
    </row>
    <row r="614" spans="54:56" ht="15">
      <c r="BB614" s="1"/>
      <c r="BC614" t="s">
        <v>1624</v>
      </c>
      <c r="BD614" s="1"/>
    </row>
    <row r="615" spans="54:56" ht="15">
      <c r="BB615" s="1"/>
      <c r="BC615" t="s">
        <v>1625</v>
      </c>
      <c r="BD615" s="1"/>
    </row>
    <row r="616" spans="54:56" ht="15">
      <c r="BB616" s="1"/>
      <c r="BC616" t="s">
        <v>1626</v>
      </c>
      <c r="BD616" s="1"/>
    </row>
    <row r="617" spans="54:56" ht="15">
      <c r="BB617" s="1"/>
      <c r="BC617" t="s">
        <v>1627</v>
      </c>
      <c r="BD617" s="1"/>
    </row>
    <row r="618" spans="54:56" ht="15">
      <c r="BB618" s="1"/>
      <c r="BC618" t="s">
        <v>1628</v>
      </c>
      <c r="BD618" s="1"/>
    </row>
    <row r="619" spans="54:56" ht="15">
      <c r="BB619" s="1"/>
      <c r="BC619" t="s">
        <v>1629</v>
      </c>
      <c r="BD619" s="1"/>
    </row>
    <row r="620" spans="54:56" ht="15">
      <c r="BB620" s="1"/>
      <c r="BC620" t="s">
        <v>1630</v>
      </c>
      <c r="BD620" s="1"/>
    </row>
    <row r="621" spans="54:56" ht="15">
      <c r="BB621" s="1"/>
      <c r="BC621" t="s">
        <v>1631</v>
      </c>
      <c r="BD621" s="1"/>
    </row>
    <row r="622" spans="54:56" ht="15">
      <c r="BB622" s="1"/>
      <c r="BC622" t="s">
        <v>1632</v>
      </c>
      <c r="BD622" s="1"/>
    </row>
    <row r="623" spans="54:56" ht="15">
      <c r="BB623" s="1"/>
      <c r="BC623" t="s">
        <v>1633</v>
      </c>
      <c r="BD623" s="1"/>
    </row>
    <row r="624" spans="54:56" ht="15">
      <c r="BB624" s="1"/>
      <c r="BC624" t="s">
        <v>1634</v>
      </c>
      <c r="BD624" s="1"/>
    </row>
    <row r="625" spans="54:56" ht="15">
      <c r="BB625" s="1"/>
      <c r="BC625" t="s">
        <v>1635</v>
      </c>
      <c r="BD625" s="1"/>
    </row>
    <row r="626" spans="54:56" ht="15">
      <c r="BB626" s="1"/>
      <c r="BC626" t="s">
        <v>1636</v>
      </c>
      <c r="BD626" s="1"/>
    </row>
    <row r="627" spans="54:56" ht="15">
      <c r="BB627" s="1"/>
      <c r="BC627" t="s">
        <v>1637</v>
      </c>
      <c r="BD627" s="1"/>
    </row>
    <row r="628" spans="54:56" ht="15">
      <c r="BB628" s="1"/>
      <c r="BC628" t="s">
        <v>1638</v>
      </c>
      <c r="BD628" s="1"/>
    </row>
    <row r="629" spans="54:56" ht="15">
      <c r="BB629" s="1"/>
      <c r="BC629" t="s">
        <v>1639</v>
      </c>
      <c r="BD629" s="1"/>
    </row>
    <row r="630" spans="54:56" ht="15">
      <c r="BB630" s="1"/>
      <c r="BC630" t="s">
        <v>1640</v>
      </c>
      <c r="BD630" s="1"/>
    </row>
    <row r="631" spans="54:56" ht="15">
      <c r="BB631" s="1"/>
      <c r="BC631" t="s">
        <v>1641</v>
      </c>
      <c r="BD631" s="1"/>
    </row>
    <row r="632" spans="54:56" ht="15">
      <c r="BB632" s="1"/>
      <c r="BC632" t="s">
        <v>1642</v>
      </c>
      <c r="BD632" s="1"/>
    </row>
    <row r="633" spans="54:56" ht="15">
      <c r="BB633" s="1"/>
      <c r="BC633" t="s">
        <v>1643</v>
      </c>
      <c r="BD633" s="1"/>
    </row>
    <row r="634" spans="54:56" ht="15">
      <c r="BB634" s="1"/>
      <c r="BC634" t="s">
        <v>1644</v>
      </c>
      <c r="BD634" s="1"/>
    </row>
    <row r="635" spans="54:56" ht="15">
      <c r="BB635" s="1"/>
      <c r="BC635" t="s">
        <v>1645</v>
      </c>
      <c r="BD635" s="1"/>
    </row>
    <row r="636" spans="54:56" ht="15">
      <c r="BB636" s="1"/>
      <c r="BC636" t="s">
        <v>1646</v>
      </c>
      <c r="BD636" s="1"/>
    </row>
    <row r="637" spans="54:56" ht="15">
      <c r="BB637" s="1"/>
      <c r="BC637" t="s">
        <v>1647</v>
      </c>
      <c r="BD637" s="1"/>
    </row>
    <row r="638" spans="54:56" ht="15">
      <c r="BB638" s="1"/>
      <c r="BC638" t="s">
        <v>1648</v>
      </c>
      <c r="BD638" s="1"/>
    </row>
    <row r="639" spans="54:56" ht="15">
      <c r="BB639" s="1"/>
      <c r="BC639" t="s">
        <v>1649</v>
      </c>
      <c r="BD639" s="1"/>
    </row>
    <row r="640" spans="54:56" ht="15">
      <c r="BB640" s="1"/>
      <c r="BC640" t="s">
        <v>1650</v>
      </c>
      <c r="BD640" s="1"/>
    </row>
    <row r="641" spans="54:56" ht="15">
      <c r="BB641" s="1"/>
      <c r="BC641" t="s">
        <v>1651</v>
      </c>
      <c r="BD641" s="1"/>
    </row>
    <row r="642" spans="54:56" ht="15">
      <c r="BB642" s="1"/>
      <c r="BC642" t="s">
        <v>1652</v>
      </c>
      <c r="BD642" s="1"/>
    </row>
    <row r="643" spans="54:56" ht="15">
      <c r="BB643" s="1"/>
      <c r="BC643" t="s">
        <v>1653</v>
      </c>
      <c r="BD643" s="1"/>
    </row>
    <row r="644" spans="54:56" ht="15">
      <c r="BB644" s="1"/>
      <c r="BC644" t="s">
        <v>1654</v>
      </c>
      <c r="BD644" s="1"/>
    </row>
    <row r="645" spans="54:56" ht="15">
      <c r="BB645" s="1"/>
      <c r="BC645" t="s">
        <v>1655</v>
      </c>
      <c r="BD645" s="1"/>
    </row>
    <row r="646" spans="54:56" ht="15">
      <c r="BB646" s="1"/>
      <c r="BC646" t="s">
        <v>1656</v>
      </c>
      <c r="BD646" s="1"/>
    </row>
    <row r="647" spans="54:56" ht="15">
      <c r="BB647" s="1"/>
      <c r="BC647" t="s">
        <v>1657</v>
      </c>
      <c r="BD647" s="1"/>
    </row>
    <row r="648" spans="54:56" ht="15">
      <c r="BB648" s="1"/>
      <c r="BC648" t="s">
        <v>1658</v>
      </c>
      <c r="BD648" s="1"/>
    </row>
    <row r="649" spans="54:56" ht="15">
      <c r="BB649" s="1"/>
      <c r="BC649" t="s">
        <v>1659</v>
      </c>
      <c r="BD649" s="1"/>
    </row>
    <row r="650" spans="54:56" ht="15">
      <c r="BB650" s="1"/>
      <c r="BC650" t="s">
        <v>1660</v>
      </c>
      <c r="BD650" s="1"/>
    </row>
    <row r="651" spans="54:56" ht="15">
      <c r="BB651" s="1"/>
      <c r="BC651" t="s">
        <v>1661</v>
      </c>
      <c r="BD651" s="1"/>
    </row>
    <row r="652" spans="54:56" ht="15">
      <c r="BB652" s="1"/>
      <c r="BC652" t="s">
        <v>1662</v>
      </c>
      <c r="BD652" s="1"/>
    </row>
    <row r="653" spans="54:56" ht="15">
      <c r="BB653" s="1"/>
      <c r="BC653" t="s">
        <v>1663</v>
      </c>
      <c r="BD653" s="1"/>
    </row>
    <row r="654" spans="54:56" ht="15">
      <c r="BB654" s="1"/>
      <c r="BC654" t="s">
        <v>1664</v>
      </c>
      <c r="BD654" s="1"/>
    </row>
    <row r="655" spans="54:56" ht="15">
      <c r="BB655" s="1"/>
      <c r="BC655" t="s">
        <v>1665</v>
      </c>
      <c r="BD655" s="1"/>
    </row>
    <row r="656" spans="54:56" ht="15">
      <c r="BB656" s="1"/>
      <c r="BC656" t="s">
        <v>1666</v>
      </c>
      <c r="BD656" s="1"/>
    </row>
    <row r="657" spans="54:56" ht="15">
      <c r="BB657" s="1"/>
      <c r="BC657" t="s">
        <v>1667</v>
      </c>
      <c r="BD657" s="1"/>
    </row>
    <row r="658" spans="54:56" ht="15">
      <c r="BB658" s="1"/>
      <c r="BC658" t="s">
        <v>1668</v>
      </c>
      <c r="BD658" s="1"/>
    </row>
    <row r="659" spans="54:56" ht="15">
      <c r="BB659" s="1"/>
      <c r="BC659" t="s">
        <v>1669</v>
      </c>
      <c r="BD659" s="1"/>
    </row>
    <row r="660" spans="54:56" ht="15">
      <c r="BB660" s="1"/>
      <c r="BC660" t="s">
        <v>1670</v>
      </c>
      <c r="BD660" s="1"/>
    </row>
    <row r="661" spans="54:56" ht="15">
      <c r="BB661" s="1"/>
      <c r="BC661" t="s">
        <v>1671</v>
      </c>
      <c r="BD661" s="1"/>
    </row>
    <row r="662" spans="54:56" ht="15">
      <c r="BB662" s="1"/>
      <c r="BC662" t="s">
        <v>1672</v>
      </c>
      <c r="BD662" s="1"/>
    </row>
    <row r="663" spans="54:56" ht="15">
      <c r="BB663" s="1"/>
      <c r="BC663" t="s">
        <v>1673</v>
      </c>
      <c r="BD663" s="1"/>
    </row>
    <row r="664" spans="54:56" ht="15">
      <c r="BB664" s="1"/>
      <c r="BC664" t="s">
        <v>1674</v>
      </c>
      <c r="BD664" s="1"/>
    </row>
    <row r="665" spans="54:56" ht="15">
      <c r="BB665" s="1"/>
      <c r="BC665" t="s">
        <v>1675</v>
      </c>
      <c r="BD665" s="1"/>
    </row>
    <row r="666" spans="54:56" ht="15">
      <c r="BB666" s="1"/>
      <c r="BC666" t="s">
        <v>1676</v>
      </c>
      <c r="BD666" s="1"/>
    </row>
    <row r="667" spans="54:56" ht="15">
      <c r="BB667" s="1"/>
      <c r="BC667" t="s">
        <v>1677</v>
      </c>
      <c r="BD667" s="1"/>
    </row>
    <row r="668" spans="54:56" ht="15">
      <c r="BB668" s="1"/>
      <c r="BC668" t="s">
        <v>1678</v>
      </c>
      <c r="BD668" s="1"/>
    </row>
    <row r="669" spans="54:56" ht="15">
      <c r="BB669" s="1"/>
      <c r="BC669" t="s">
        <v>1679</v>
      </c>
      <c r="BD669" s="1"/>
    </row>
    <row r="670" spans="54:56" ht="15">
      <c r="BB670" s="1"/>
      <c r="BC670" t="s">
        <v>1680</v>
      </c>
      <c r="BD670" s="1"/>
    </row>
    <row r="671" spans="54:56" ht="15">
      <c r="BB671" s="1"/>
      <c r="BC671" t="s">
        <v>1681</v>
      </c>
      <c r="BD671" s="1"/>
    </row>
    <row r="672" spans="54:56" ht="15">
      <c r="BB672" s="1"/>
      <c r="BC672" t="s">
        <v>1682</v>
      </c>
      <c r="BD672" s="1"/>
    </row>
    <row r="673" spans="54:56" ht="15">
      <c r="BB673" s="1"/>
      <c r="BC673" t="s">
        <v>1683</v>
      </c>
      <c r="BD673" s="1"/>
    </row>
    <row r="674" spans="54:56" ht="15">
      <c r="BB674" s="1"/>
      <c r="BC674" t="s">
        <v>1684</v>
      </c>
      <c r="BD674" s="1"/>
    </row>
    <row r="675" spans="54:56" ht="15">
      <c r="BB675" s="1"/>
      <c r="BC675" t="s">
        <v>1685</v>
      </c>
      <c r="BD675" s="1"/>
    </row>
    <row r="676" spans="54:56" ht="15">
      <c r="BB676" s="1"/>
      <c r="BC676" t="s">
        <v>1686</v>
      </c>
      <c r="BD676" s="1"/>
    </row>
    <row r="677" spans="54:56" ht="15">
      <c r="BB677" s="1"/>
      <c r="BC677" t="s">
        <v>1687</v>
      </c>
      <c r="BD677" s="1"/>
    </row>
    <row r="678" spans="54:56" ht="15">
      <c r="BB678" s="1"/>
      <c r="BC678" t="s">
        <v>1688</v>
      </c>
      <c r="BD678" s="1"/>
    </row>
    <row r="679" spans="54:56" ht="15">
      <c r="BB679" s="1"/>
      <c r="BC679" t="s">
        <v>1689</v>
      </c>
      <c r="BD679" s="1"/>
    </row>
    <row r="680" spans="54:56" ht="15">
      <c r="BB680" s="1"/>
      <c r="BC680" t="s">
        <v>1690</v>
      </c>
      <c r="BD680" s="1"/>
    </row>
    <row r="681" spans="54:56" ht="15">
      <c r="BB681" s="1"/>
      <c r="BC681" t="s">
        <v>1691</v>
      </c>
      <c r="BD681" s="1"/>
    </row>
    <row r="682" spans="54:56" ht="15">
      <c r="BB682" s="1"/>
      <c r="BC682" t="s">
        <v>1692</v>
      </c>
      <c r="BD682" s="1"/>
    </row>
    <row r="683" spans="54:56" ht="15">
      <c r="BB683" s="1"/>
      <c r="BC683" t="s">
        <v>1693</v>
      </c>
      <c r="BD683" s="1"/>
    </row>
    <row r="684" spans="54:56" ht="15">
      <c r="BB684" s="1"/>
      <c r="BC684" t="s">
        <v>1694</v>
      </c>
      <c r="BD684" s="1"/>
    </row>
    <row r="685" spans="54:56" ht="15">
      <c r="BB685" s="1"/>
      <c r="BC685" t="s">
        <v>1695</v>
      </c>
      <c r="BD685" s="1"/>
    </row>
    <row r="686" spans="54:56" ht="15">
      <c r="BB686" s="1"/>
      <c r="BC686" t="s">
        <v>1696</v>
      </c>
      <c r="BD686" s="1"/>
    </row>
    <row r="687" spans="54:56" ht="15">
      <c r="BB687" s="1"/>
      <c r="BC687" t="s">
        <v>1697</v>
      </c>
      <c r="BD687" s="1"/>
    </row>
    <row r="688" spans="54:56" ht="15">
      <c r="BB688" s="1"/>
      <c r="BC688" t="s">
        <v>1698</v>
      </c>
      <c r="BD688" s="1"/>
    </row>
    <row r="689" spans="54:56" ht="15">
      <c r="BB689" s="1"/>
      <c r="BC689" t="s">
        <v>1699</v>
      </c>
      <c r="BD689" s="1"/>
    </row>
    <row r="690" spans="54:56" ht="15">
      <c r="BB690" s="1"/>
      <c r="BC690" t="s">
        <v>1700</v>
      </c>
      <c r="BD690" s="1"/>
    </row>
    <row r="691" spans="54:56" ht="15">
      <c r="BB691" s="1"/>
      <c r="BC691" t="s">
        <v>1701</v>
      </c>
      <c r="BD691" s="1"/>
    </row>
    <row r="692" spans="54:56" ht="15">
      <c r="BB692" s="1"/>
      <c r="BC692" t="s">
        <v>1702</v>
      </c>
      <c r="BD692" s="1"/>
    </row>
    <row r="693" spans="54:56" ht="15">
      <c r="BB693" s="1"/>
      <c r="BC693" t="s">
        <v>1703</v>
      </c>
      <c r="BD693" s="1"/>
    </row>
    <row r="694" spans="54:56" ht="15">
      <c r="BB694" s="1"/>
      <c r="BC694" t="s">
        <v>1704</v>
      </c>
      <c r="BD694" s="1"/>
    </row>
    <row r="695" spans="54:56" ht="15">
      <c r="BB695" s="1"/>
      <c r="BC695" t="s">
        <v>1705</v>
      </c>
      <c r="BD695" s="1"/>
    </row>
    <row r="696" spans="54:56" ht="15">
      <c r="BB696" s="1"/>
      <c r="BC696" t="s">
        <v>1706</v>
      </c>
      <c r="BD696" s="1"/>
    </row>
    <row r="697" spans="54:56" ht="15">
      <c r="BB697" s="1"/>
      <c r="BC697" t="s">
        <v>1707</v>
      </c>
      <c r="BD697" s="1"/>
    </row>
    <row r="698" spans="54:56" ht="15">
      <c r="BB698" s="1"/>
      <c r="BC698" t="s">
        <v>1708</v>
      </c>
      <c r="BD698" s="1"/>
    </row>
    <row r="699" spans="54:56" ht="15">
      <c r="BB699" s="1"/>
      <c r="BC699" t="s">
        <v>1709</v>
      </c>
      <c r="BD699" s="1"/>
    </row>
    <row r="700" spans="54:56" ht="15">
      <c r="BB700" s="1"/>
      <c r="BC700" t="s">
        <v>1710</v>
      </c>
      <c r="BD700" s="1"/>
    </row>
    <row r="701" spans="54:56" ht="15">
      <c r="BB701" s="1"/>
      <c r="BC701" t="s">
        <v>1711</v>
      </c>
      <c r="BD701" s="1"/>
    </row>
    <row r="702" spans="54:56" ht="15">
      <c r="BB702" s="1"/>
      <c r="BC702" t="s">
        <v>1712</v>
      </c>
      <c r="BD702" s="1"/>
    </row>
    <row r="703" spans="54:56" ht="15">
      <c r="BB703" s="1"/>
      <c r="BC703" t="s">
        <v>1713</v>
      </c>
      <c r="BD703" s="1"/>
    </row>
    <row r="704" spans="54:56" ht="15">
      <c r="BB704" s="1"/>
      <c r="BC704" t="s">
        <v>1714</v>
      </c>
      <c r="BD704" s="1"/>
    </row>
    <row r="705" spans="54:56" ht="15">
      <c r="BB705" s="1"/>
      <c r="BC705" t="s">
        <v>1715</v>
      </c>
      <c r="BD705" s="1"/>
    </row>
    <row r="706" spans="54:56" ht="15">
      <c r="BB706" s="1"/>
      <c r="BC706" t="s">
        <v>1716</v>
      </c>
      <c r="BD706" s="1"/>
    </row>
    <row r="707" spans="54:56" ht="15">
      <c r="BB707" s="1"/>
      <c r="BC707" t="s">
        <v>1717</v>
      </c>
      <c r="BD707" s="1"/>
    </row>
    <row r="708" spans="54:56" ht="15">
      <c r="BB708" s="1"/>
      <c r="BC708" t="s">
        <v>1718</v>
      </c>
      <c r="BD708" s="1"/>
    </row>
    <row r="709" spans="54:56" ht="15">
      <c r="BB709" s="1"/>
      <c r="BC709" t="s">
        <v>1719</v>
      </c>
      <c r="BD709" s="1"/>
    </row>
    <row r="710" spans="54:56" ht="15">
      <c r="BB710" s="1"/>
      <c r="BC710" t="s">
        <v>1720</v>
      </c>
      <c r="BD710" s="1"/>
    </row>
    <row r="711" spans="54:56" ht="15">
      <c r="BB711" s="1"/>
      <c r="BC711" t="s">
        <v>1721</v>
      </c>
      <c r="BD711" s="1"/>
    </row>
    <row r="712" spans="54:56" ht="15">
      <c r="BB712" s="1"/>
      <c r="BC712" t="s">
        <v>1722</v>
      </c>
      <c r="BD712" s="1"/>
    </row>
    <row r="713" spans="54:56" ht="15">
      <c r="BB713" s="1"/>
      <c r="BC713" t="s">
        <v>1723</v>
      </c>
      <c r="BD713" s="1"/>
    </row>
    <row r="714" spans="54:56" ht="15">
      <c r="BB714" s="1"/>
      <c r="BC714" t="s">
        <v>1724</v>
      </c>
      <c r="BD714" s="1"/>
    </row>
    <row r="715" spans="54:56" ht="15">
      <c r="BB715" s="1"/>
      <c r="BC715" t="s">
        <v>1725</v>
      </c>
      <c r="BD715" s="1"/>
    </row>
    <row r="716" spans="54:56" ht="15">
      <c r="BB716" s="1"/>
      <c r="BC716" t="s">
        <v>1726</v>
      </c>
      <c r="BD716" s="1"/>
    </row>
    <row r="717" spans="54:56" ht="15">
      <c r="BB717" s="1"/>
      <c r="BC717" t="s">
        <v>1727</v>
      </c>
      <c r="BD717" s="1"/>
    </row>
    <row r="718" spans="54:56" ht="15">
      <c r="BB718" s="1"/>
      <c r="BC718" t="s">
        <v>1728</v>
      </c>
      <c r="BD718" s="1"/>
    </row>
    <row r="719" spans="54:56" ht="15">
      <c r="BB719" s="1"/>
      <c r="BC719" t="s">
        <v>1729</v>
      </c>
      <c r="BD719" s="1"/>
    </row>
    <row r="720" spans="54:56" ht="15">
      <c r="BB720" s="1"/>
      <c r="BC720" t="s">
        <v>1730</v>
      </c>
      <c r="BD720" s="1"/>
    </row>
    <row r="721" spans="54:56" ht="15">
      <c r="BB721" s="1"/>
      <c r="BC721" t="s">
        <v>1731</v>
      </c>
      <c r="BD721" s="1"/>
    </row>
    <row r="722" spans="54:56" ht="15">
      <c r="BB722" s="1"/>
      <c r="BC722" t="s">
        <v>1732</v>
      </c>
      <c r="BD722" s="1"/>
    </row>
    <row r="723" spans="54:56" ht="15">
      <c r="BB723" s="1"/>
      <c r="BC723" t="s">
        <v>1733</v>
      </c>
      <c r="BD723" s="1"/>
    </row>
    <row r="724" spans="54:56" ht="15">
      <c r="BB724" s="1"/>
      <c r="BC724" t="s">
        <v>1734</v>
      </c>
      <c r="BD724" s="1"/>
    </row>
    <row r="725" spans="54:56" ht="15">
      <c r="BB725" s="1"/>
      <c r="BC725" t="s">
        <v>1735</v>
      </c>
      <c r="BD725" s="1"/>
    </row>
    <row r="726" spans="54:56" ht="15">
      <c r="BB726" s="1"/>
      <c r="BC726" t="s">
        <v>1736</v>
      </c>
      <c r="BD726" s="1"/>
    </row>
    <row r="727" spans="54:56" ht="15">
      <c r="BB727" s="1"/>
      <c r="BC727" t="s">
        <v>1737</v>
      </c>
      <c r="BD727" s="1"/>
    </row>
    <row r="728" spans="54:56" ht="15">
      <c r="BB728" s="1"/>
      <c r="BC728" t="s">
        <v>1738</v>
      </c>
      <c r="BD728" s="1"/>
    </row>
    <row r="729" spans="54:56" ht="15">
      <c r="BB729" s="1"/>
      <c r="BC729" t="s">
        <v>1739</v>
      </c>
      <c r="BD729" s="1"/>
    </row>
    <row r="730" spans="54:56" ht="15">
      <c r="BB730" s="1"/>
      <c r="BC730" t="s">
        <v>1743</v>
      </c>
      <c r="BD730" s="1"/>
    </row>
    <row r="731" spans="54:56" ht="15">
      <c r="BB731" s="1"/>
      <c r="BC731" t="s">
        <v>1744</v>
      </c>
      <c r="BD731" s="1"/>
    </row>
    <row r="732" spans="54:56" ht="15">
      <c r="BB732" s="1"/>
      <c r="BC732" t="s">
        <v>1745</v>
      </c>
      <c r="BD732" s="1"/>
    </row>
    <row r="733" spans="54:56" ht="15">
      <c r="BB733" s="1"/>
      <c r="BC733" t="s">
        <v>1746</v>
      </c>
      <c r="BD733" s="1"/>
    </row>
    <row r="734" spans="54:56" ht="15">
      <c r="BB734" s="1"/>
      <c r="BC734" t="s">
        <v>1747</v>
      </c>
      <c r="BD734" s="1"/>
    </row>
    <row r="735" spans="54:56" ht="15">
      <c r="BB735" s="1"/>
      <c r="BC735" t="s">
        <v>1748</v>
      </c>
      <c r="BD735" s="1"/>
    </row>
    <row r="736" spans="54:56" ht="15">
      <c r="BB736" s="1"/>
      <c r="BC736" t="s">
        <v>1749</v>
      </c>
      <c r="BD736" s="1"/>
    </row>
    <row r="737" spans="54:56" ht="15">
      <c r="BB737" s="1"/>
      <c r="BC737" t="s">
        <v>1750</v>
      </c>
      <c r="BD737" s="1"/>
    </row>
    <row r="738" spans="54:56" ht="15">
      <c r="BB738" s="1"/>
      <c r="BC738" t="s">
        <v>1751</v>
      </c>
      <c r="BD738" s="1"/>
    </row>
    <row r="739" spans="54:56" ht="15">
      <c r="BB739" s="1"/>
      <c r="BC739" t="s">
        <v>1752</v>
      </c>
      <c r="BD739" s="1"/>
    </row>
    <row r="740" spans="54:56" ht="15">
      <c r="BB740" s="1"/>
      <c r="BC740" t="s">
        <v>1753</v>
      </c>
      <c r="BD740" s="1"/>
    </row>
    <row r="741" spans="54:56" ht="15">
      <c r="BB741" s="1"/>
      <c r="BC741" t="s">
        <v>1754</v>
      </c>
      <c r="BD741" s="1"/>
    </row>
    <row r="742" spans="54:56" ht="15">
      <c r="BB742" s="1"/>
      <c r="BC742" t="s">
        <v>1755</v>
      </c>
      <c r="BD742" s="1"/>
    </row>
    <row r="743" spans="54:56" ht="15">
      <c r="BB743" s="1"/>
      <c r="BC743" t="s">
        <v>1756</v>
      </c>
      <c r="BD743" s="1"/>
    </row>
    <row r="744" spans="54:56" ht="15">
      <c r="BB744" s="1"/>
      <c r="BC744" t="s">
        <v>1757</v>
      </c>
      <c r="BD744" s="1"/>
    </row>
    <row r="745" spans="54:56" ht="15">
      <c r="BB745" s="1"/>
      <c r="BC745" t="s">
        <v>1758</v>
      </c>
      <c r="BD745" s="1"/>
    </row>
    <row r="746" spans="54:56" ht="15">
      <c r="BB746" s="1"/>
      <c r="BC746" t="s">
        <v>1759</v>
      </c>
      <c r="BD746" s="1"/>
    </row>
    <row r="747" spans="54:56" ht="15">
      <c r="BB747" s="1"/>
      <c r="BC747" t="s">
        <v>1760</v>
      </c>
      <c r="BD747" s="1"/>
    </row>
    <row r="748" spans="54:56" ht="15">
      <c r="BB748" s="1"/>
      <c r="BC748" t="s">
        <v>1761</v>
      </c>
      <c r="BD748" s="1"/>
    </row>
    <row r="749" spans="54:56" ht="15">
      <c r="BB749" s="1"/>
      <c r="BC749" t="s">
        <v>1762</v>
      </c>
      <c r="BD749" s="1"/>
    </row>
    <row r="750" spans="54:56" ht="15">
      <c r="BB750" s="1"/>
      <c r="BC750" t="s">
        <v>1763</v>
      </c>
      <c r="BD750" s="1"/>
    </row>
    <row r="751" spans="54:56" ht="15">
      <c r="BB751" s="1"/>
      <c r="BC751" t="s">
        <v>1764</v>
      </c>
      <c r="BD751" s="1"/>
    </row>
    <row r="752" spans="54:56" ht="15">
      <c r="BB752" s="1"/>
      <c r="BC752" t="s">
        <v>1765</v>
      </c>
      <c r="BD752" s="1"/>
    </row>
    <row r="753" spans="54:56" ht="15">
      <c r="BB753" s="1"/>
      <c r="BC753" t="s">
        <v>1766</v>
      </c>
      <c r="BD753" s="1"/>
    </row>
    <row r="754" spans="54:56" ht="15">
      <c r="BB754" s="1"/>
      <c r="BC754" t="s">
        <v>1767</v>
      </c>
      <c r="BD754" s="1"/>
    </row>
    <row r="755" spans="54:56" ht="15">
      <c r="BB755" s="1"/>
      <c r="BC755" t="s">
        <v>1768</v>
      </c>
      <c r="BD755" s="1"/>
    </row>
    <row r="756" spans="54:56" ht="15">
      <c r="BB756" s="1"/>
      <c r="BC756" t="s">
        <v>1769</v>
      </c>
      <c r="BD756" s="1"/>
    </row>
    <row r="757" spans="54:56" ht="15">
      <c r="BB757" s="1"/>
      <c r="BC757" t="s">
        <v>1770</v>
      </c>
      <c r="BD757" s="1"/>
    </row>
    <row r="758" spans="54:56" ht="15">
      <c r="BB758" s="1"/>
      <c r="BC758" t="s">
        <v>1771</v>
      </c>
      <c r="BD758" s="1"/>
    </row>
    <row r="759" spans="54:56" ht="15">
      <c r="BB759" s="1"/>
      <c r="BC759" t="s">
        <v>1772</v>
      </c>
      <c r="BD759" s="1"/>
    </row>
    <row r="760" spans="54:56" ht="15">
      <c r="BB760" s="1"/>
      <c r="BC760" t="s">
        <v>1773</v>
      </c>
      <c r="BD760" s="1"/>
    </row>
    <row r="761" spans="54:56" ht="15">
      <c r="BB761" s="1"/>
      <c r="BC761" t="s">
        <v>1774</v>
      </c>
      <c r="BD761" s="1"/>
    </row>
    <row r="762" spans="54:56" ht="15">
      <c r="BB762" s="1"/>
      <c r="BC762" t="s">
        <v>1775</v>
      </c>
      <c r="BD762" s="1"/>
    </row>
    <row r="763" spans="54:56" ht="15">
      <c r="BB763" s="1"/>
      <c r="BC763" t="s">
        <v>1776</v>
      </c>
      <c r="BD763" s="1"/>
    </row>
    <row r="764" spans="54:56" ht="15">
      <c r="BB764" s="1"/>
      <c r="BC764" t="s">
        <v>1777</v>
      </c>
      <c r="BD764" s="1"/>
    </row>
    <row r="765" spans="54:56" ht="15">
      <c r="BB765" s="1"/>
      <c r="BC765" t="s">
        <v>1778</v>
      </c>
      <c r="BD765" s="1"/>
    </row>
    <row r="766" spans="54:56" ht="15">
      <c r="BB766" s="1"/>
      <c r="BC766" t="s">
        <v>1779</v>
      </c>
      <c r="BD766" s="1"/>
    </row>
    <row r="767" spans="54:56" ht="15">
      <c r="BB767" s="1"/>
      <c r="BC767" t="s">
        <v>1780</v>
      </c>
      <c r="BD767" s="1"/>
    </row>
    <row r="768" spans="54:56" ht="15">
      <c r="BB768" s="1"/>
      <c r="BC768" t="s">
        <v>1781</v>
      </c>
      <c r="BD768" s="1"/>
    </row>
    <row r="769" spans="54:56" ht="15">
      <c r="BB769" s="1"/>
      <c r="BC769" t="s">
        <v>1782</v>
      </c>
      <c r="BD769" s="1"/>
    </row>
    <row r="770" spans="54:56" ht="15">
      <c r="BB770" s="1"/>
      <c r="BC770" t="s">
        <v>1783</v>
      </c>
      <c r="BD770" s="1"/>
    </row>
    <row r="771" spans="54:56" ht="15">
      <c r="BB771" s="1"/>
      <c r="BC771" t="s">
        <v>1784</v>
      </c>
      <c r="BD771" s="1"/>
    </row>
    <row r="772" spans="54:56" ht="15">
      <c r="BB772" s="1"/>
      <c r="BC772" t="s">
        <v>1785</v>
      </c>
      <c r="BD772" s="1"/>
    </row>
    <row r="773" spans="54:56" ht="15">
      <c r="BB773" s="1"/>
      <c r="BC773" t="s">
        <v>1786</v>
      </c>
      <c r="BD773" s="1"/>
    </row>
    <row r="774" spans="54:56" ht="15">
      <c r="BB774" s="1"/>
      <c r="BC774" t="s">
        <v>1787</v>
      </c>
      <c r="BD774" s="1"/>
    </row>
    <row r="775" spans="54:56" ht="15">
      <c r="BB775" s="1"/>
      <c r="BC775" t="s">
        <v>1788</v>
      </c>
      <c r="BD775" s="1"/>
    </row>
    <row r="776" spans="54:56" ht="15">
      <c r="BB776" s="1"/>
      <c r="BC776" t="s">
        <v>1789</v>
      </c>
      <c r="BD776" s="1"/>
    </row>
    <row r="777" spans="54:56" ht="15">
      <c r="BB777" s="1"/>
      <c r="BC777" t="s">
        <v>1790</v>
      </c>
      <c r="BD777" s="1"/>
    </row>
    <row r="778" spans="54:56" ht="15">
      <c r="BB778" s="1"/>
      <c r="BC778" t="s">
        <v>1791</v>
      </c>
      <c r="BD778" s="1"/>
    </row>
    <row r="779" spans="54:56" ht="15">
      <c r="BB779" s="1"/>
      <c r="BC779" t="s">
        <v>1792</v>
      </c>
      <c r="BD779" s="1"/>
    </row>
    <row r="780" spans="54:56" ht="15">
      <c r="BB780" s="1"/>
      <c r="BC780" t="s">
        <v>1793</v>
      </c>
      <c r="BD780" s="1"/>
    </row>
    <row r="781" spans="54:56" ht="15">
      <c r="BB781" s="1"/>
      <c r="BC781" t="s">
        <v>1794</v>
      </c>
      <c r="BD781" s="1"/>
    </row>
    <row r="782" spans="54:56" ht="15">
      <c r="BB782" s="1"/>
      <c r="BC782" t="s">
        <v>1795</v>
      </c>
      <c r="BD782" s="1"/>
    </row>
    <row r="783" spans="54:56" ht="15">
      <c r="BB783" s="1"/>
      <c r="BC783" t="s">
        <v>1796</v>
      </c>
      <c r="BD783" s="1"/>
    </row>
    <row r="784" spans="54:56" ht="15">
      <c r="BB784" s="1"/>
      <c r="BC784" t="s">
        <v>1797</v>
      </c>
      <c r="BD784" s="1"/>
    </row>
    <row r="785" spans="54:56" ht="15">
      <c r="BB785" s="1"/>
      <c r="BC785" t="s">
        <v>1798</v>
      </c>
      <c r="BD785" s="1"/>
    </row>
    <row r="786" spans="54:56" ht="15">
      <c r="BB786" s="1"/>
      <c r="BC786" t="s">
        <v>1799</v>
      </c>
      <c r="BD786" s="1"/>
    </row>
    <row r="787" spans="54:56" ht="15">
      <c r="BB787" s="1"/>
      <c r="BC787" t="s">
        <v>1800</v>
      </c>
      <c r="BD787" s="1"/>
    </row>
    <row r="788" spans="54:56" ht="15">
      <c r="BB788" s="1"/>
      <c r="BC788" t="s">
        <v>1801</v>
      </c>
      <c r="BD788" s="1"/>
    </row>
    <row r="789" spans="54:56" ht="15">
      <c r="BB789" s="1"/>
      <c r="BC789" t="s">
        <v>1802</v>
      </c>
      <c r="BD789" s="1"/>
    </row>
    <row r="790" spans="54:56" ht="15">
      <c r="BB790" s="1"/>
      <c r="BC790" t="s">
        <v>1803</v>
      </c>
      <c r="BD790" s="1"/>
    </row>
    <row r="791" spans="54:56" ht="15">
      <c r="BB791" s="1"/>
      <c r="BC791" t="s">
        <v>1804</v>
      </c>
      <c r="BD791" s="1"/>
    </row>
    <row r="792" spans="54:56" ht="15">
      <c r="BB792" s="1"/>
      <c r="BC792" t="s">
        <v>1805</v>
      </c>
      <c r="BD792" s="1"/>
    </row>
    <row r="793" spans="54:56" ht="15">
      <c r="BB793" s="1"/>
      <c r="BC793" t="s">
        <v>1806</v>
      </c>
      <c r="BD793" s="1"/>
    </row>
    <row r="794" spans="54:56" ht="15">
      <c r="BB794" s="1"/>
      <c r="BC794" t="s">
        <v>1807</v>
      </c>
      <c r="BD794" s="1"/>
    </row>
    <row r="795" spans="54:56" ht="15">
      <c r="BB795" s="1"/>
      <c r="BC795" t="s">
        <v>1808</v>
      </c>
      <c r="BD795" s="1"/>
    </row>
    <row r="796" spans="54:56" ht="15">
      <c r="BB796" s="1"/>
      <c r="BC796" t="s">
        <v>1870</v>
      </c>
      <c r="BD796" s="1"/>
    </row>
    <row r="797" spans="54:56" ht="15">
      <c r="BB797" s="1"/>
      <c r="BC797" t="s">
        <v>1809</v>
      </c>
      <c r="BD797" s="1"/>
    </row>
    <row r="798" spans="54:56" ht="15">
      <c r="BB798" s="1"/>
      <c r="BC798" t="s">
        <v>1810</v>
      </c>
      <c r="BD798" s="1"/>
    </row>
    <row r="799" spans="54:56" ht="15">
      <c r="BB799" s="1"/>
      <c r="BC799" t="s">
        <v>1811</v>
      </c>
      <c r="BD799" s="1"/>
    </row>
    <row r="800" spans="54:56" ht="15">
      <c r="BB800" s="1"/>
      <c r="BC800" t="s">
        <v>1812</v>
      </c>
      <c r="BD800" s="1"/>
    </row>
    <row r="801" spans="54:56" ht="15">
      <c r="BB801" s="1"/>
      <c r="BC801" t="s">
        <v>1813</v>
      </c>
      <c r="BD801" s="1"/>
    </row>
    <row r="802" spans="54:56" ht="15">
      <c r="BB802" s="1"/>
      <c r="BC802" t="s">
        <v>1814</v>
      </c>
      <c r="BD802" s="1"/>
    </row>
    <row r="803" spans="54:56" ht="15">
      <c r="BB803" s="1"/>
      <c r="BC803" t="s">
        <v>1815</v>
      </c>
      <c r="BD803" s="1"/>
    </row>
    <row r="804" spans="54:56" ht="15">
      <c r="BB804" s="1"/>
      <c r="BC804" t="s">
        <v>1816</v>
      </c>
      <c r="BD804" s="1"/>
    </row>
    <row r="805" spans="54:56" ht="15">
      <c r="BB805" s="1"/>
      <c r="BC805" t="s">
        <v>1817</v>
      </c>
      <c r="BD805" s="1"/>
    </row>
    <row r="806" spans="54:56" ht="15">
      <c r="BB806" s="1"/>
      <c r="BC806" t="s">
        <v>1818</v>
      </c>
      <c r="BD806" s="1"/>
    </row>
    <row r="807" spans="54:56" ht="15">
      <c r="BB807" s="1"/>
      <c r="BC807" t="s">
        <v>1819</v>
      </c>
      <c r="BD807" s="1"/>
    </row>
    <row r="808" spans="54:56" ht="15">
      <c r="BB808" s="1"/>
      <c r="BC808" t="s">
        <v>1820</v>
      </c>
      <c r="BD808" s="1"/>
    </row>
    <row r="809" spans="54:56" ht="15">
      <c r="BB809" s="1"/>
      <c r="BC809" t="s">
        <v>1821</v>
      </c>
      <c r="BD809" s="1"/>
    </row>
    <row r="810" spans="54:56" ht="15">
      <c r="BB810" s="1"/>
      <c r="BC810" t="s">
        <v>1822</v>
      </c>
      <c r="BD810" s="1"/>
    </row>
    <row r="811" spans="54:56" ht="15">
      <c r="BB811" s="1"/>
      <c r="BC811" t="s">
        <v>1823</v>
      </c>
      <c r="BD811" s="1"/>
    </row>
    <row r="812" spans="54:56" ht="15">
      <c r="BB812" s="1"/>
      <c r="BC812" t="s">
        <v>1824</v>
      </c>
      <c r="BD812" s="1"/>
    </row>
    <row r="813" spans="54:56" ht="15">
      <c r="BB813" s="1"/>
      <c r="BC813" t="s">
        <v>1825</v>
      </c>
      <c r="BD813" s="1"/>
    </row>
    <row r="814" spans="54:56" ht="15">
      <c r="BB814" s="1"/>
      <c r="BC814" t="s">
        <v>1826</v>
      </c>
      <c r="BD814" s="1"/>
    </row>
    <row r="815" spans="54:56" ht="15">
      <c r="BB815" s="1"/>
      <c r="BC815" t="s">
        <v>1827</v>
      </c>
      <c r="BD815" s="1"/>
    </row>
    <row r="816" spans="54:56" ht="15">
      <c r="BB816" s="1"/>
      <c r="BC816" t="s">
        <v>1828</v>
      </c>
      <c r="BD816" s="1"/>
    </row>
    <row r="817" spans="54:56" ht="15">
      <c r="BB817" s="1"/>
      <c r="BC817" t="s">
        <v>1829</v>
      </c>
      <c r="BD817" s="1"/>
    </row>
    <row r="818" spans="54:56" ht="15">
      <c r="BB818" s="1"/>
      <c r="BC818" t="s">
        <v>1830</v>
      </c>
      <c r="BD818" s="1"/>
    </row>
    <row r="819" spans="54:56" ht="15">
      <c r="BB819" s="1"/>
      <c r="BC819" t="s">
        <v>1831</v>
      </c>
      <c r="BD819" s="1"/>
    </row>
    <row r="820" spans="54:56" ht="15">
      <c r="BB820" s="1"/>
      <c r="BC820" t="s">
        <v>1832</v>
      </c>
      <c r="BD820" s="1"/>
    </row>
    <row r="821" spans="54:56" ht="15">
      <c r="BB821" s="1"/>
      <c r="BC821" t="s">
        <v>1833</v>
      </c>
      <c r="BD821" s="1"/>
    </row>
    <row r="822" spans="54:56" ht="15">
      <c r="BB822" s="1"/>
      <c r="BC822" t="s">
        <v>1834</v>
      </c>
      <c r="BD822" s="1"/>
    </row>
    <row r="823" spans="54:56" ht="15">
      <c r="BB823" s="1"/>
      <c r="BC823" t="s">
        <v>1835</v>
      </c>
      <c r="BD823" s="1"/>
    </row>
    <row r="824" spans="54:56" ht="15">
      <c r="BB824" s="1"/>
      <c r="BC824" t="s">
        <v>1836</v>
      </c>
      <c r="BD824" s="1"/>
    </row>
    <row r="825" spans="54:56" ht="15">
      <c r="BB825" s="1"/>
      <c r="BC825" t="s">
        <v>1837</v>
      </c>
      <c r="BD825" s="1"/>
    </row>
    <row r="826" spans="54:56" ht="15">
      <c r="BB826" s="1"/>
      <c r="BC826" t="s">
        <v>1838</v>
      </c>
      <c r="BD826" s="1"/>
    </row>
    <row r="827" spans="54:56" ht="15">
      <c r="BB827" s="1"/>
      <c r="BC827" t="s">
        <v>1839</v>
      </c>
      <c r="BD827" s="1"/>
    </row>
    <row r="828" spans="54:56" ht="15">
      <c r="BB828" s="1"/>
      <c r="BC828" t="s">
        <v>1840</v>
      </c>
      <c r="BD828" s="1"/>
    </row>
    <row r="829" spans="54:56" ht="15">
      <c r="BB829" s="1"/>
      <c r="BC829" t="s">
        <v>1841</v>
      </c>
      <c r="BD829" s="1"/>
    </row>
    <row r="830" spans="54:56" ht="15">
      <c r="BB830" s="1"/>
      <c r="BC830" t="s">
        <v>1842</v>
      </c>
      <c r="BD830" s="1"/>
    </row>
    <row r="831" spans="54:56" ht="15">
      <c r="BB831" s="1"/>
      <c r="BD831" s="1"/>
    </row>
  </sheetData>
  <sheetProtection/>
  <dataValidations count="8">
    <dataValidation type="list" allowBlank="1" showInputMessage="1" showErrorMessage="1" sqref="E8:E33 E37:E161">
      <formula1>$BA$1:$BA$8</formula1>
    </dataValidation>
    <dataValidation type="list" allowBlank="1" showInputMessage="1" showErrorMessage="1" sqref="R37:S161 R8:R33">
      <formula1>$BD$1:$BD$8</formula1>
    </dataValidation>
    <dataValidation type="list" allowBlank="1" showInputMessage="1" showErrorMessage="1" sqref="G8:G33 G37:G161">
      <formula1>$BB$1:$BB$8</formula1>
    </dataValidation>
    <dataValidation type="list" allowBlank="1" showInputMessage="1" showErrorMessage="1" sqref="J26">
      <formula1>$BC$1:$BC$854</formula1>
    </dataValidation>
    <dataValidation type="list" allowBlank="1" showInputMessage="1" showErrorMessage="1" sqref="J12:J20 J25 J27 J22:J23">
      <formula1>$BC$3:$BC$832</formula1>
    </dataValidation>
    <dataValidation type="list" allowBlank="1" showInputMessage="1" showErrorMessage="1" sqref="J24 J21 J8 J28:J33 J37:J161">
      <formula1>$BC$1:$BC$830</formula1>
    </dataValidation>
    <dataValidation type="list" allowBlank="1" showInputMessage="1" showErrorMessage="1" sqref="J10">
      <formula1>$BC$1:$BC$857</formula1>
    </dataValidation>
    <dataValidation type="list" allowBlank="1" showInputMessage="1" showErrorMessage="1" sqref="J9 J11">
      <formula1>$BC$3:$BC$830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colBreaks count="1" manualBreakCount="1">
    <brk id="13" max="32" man="1"/>
  </colBreaks>
  <ignoredErrors>
    <ignoredError sqref="B11 B16 B25 B28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828"/>
  <sheetViews>
    <sheetView zoomScalePageLayoutView="0" workbookViewId="0" topLeftCell="A1">
      <selection activeCell="A1" sqref="A1"/>
    </sheetView>
  </sheetViews>
  <sheetFormatPr defaultColWidth="9.140625" defaultRowHeight="15" outlineLevelCol="1"/>
  <cols>
    <col min="2" max="2" width="15.421875" style="25" customWidth="1"/>
    <col min="3" max="3" width="13.28125" style="0" customWidth="1"/>
    <col min="4" max="4" width="12.57421875" style="0" customWidth="1"/>
    <col min="5" max="5" width="12.140625" style="50" bestFit="1" customWidth="1"/>
    <col min="6" max="6" width="12.421875" style="4" bestFit="1" customWidth="1"/>
    <col min="7" max="7" width="11.421875" style="4" bestFit="1" customWidth="1"/>
    <col min="8" max="8" width="13.57421875" style="5" customWidth="1"/>
    <col min="9" max="9" width="15.421875" style="5" bestFit="1" customWidth="1"/>
    <col min="10" max="10" width="45.28125" style="4" customWidth="1"/>
    <col min="11" max="11" width="13.00390625" style="4" customWidth="1"/>
    <col min="12" max="12" width="11.7109375" style="4" customWidth="1"/>
    <col min="13" max="13" width="13.57421875" style="4" customWidth="1"/>
    <col min="14" max="14" width="15.140625" style="4" bestFit="1" customWidth="1"/>
    <col min="15" max="15" width="9.140625" style="33" customWidth="1"/>
    <col min="16" max="16" width="13.421875" style="55" customWidth="1"/>
    <col min="17" max="17" width="11.28125" style="0" bestFit="1" customWidth="1"/>
    <col min="18" max="18" width="10.7109375" style="0" bestFit="1" customWidth="1"/>
    <col min="19" max="19" width="14.00390625" style="14" customWidth="1"/>
    <col min="20" max="20" width="9.140625" style="14" customWidth="1"/>
    <col min="21" max="21" width="15.00390625" style="14" customWidth="1"/>
    <col min="22" max="22" width="12.28125" style="0" bestFit="1" customWidth="1"/>
    <col min="53" max="53" width="11.00390625" style="0" customWidth="1" outlineLevel="1"/>
    <col min="54" max="54" width="11.421875" style="0" customWidth="1" outlineLevel="1"/>
    <col min="55" max="55" width="69.7109375" style="0" customWidth="1" outlineLevel="1"/>
    <col min="56" max="56" width="10.7109375" style="0" customWidth="1" outlineLevel="1"/>
    <col min="145" max="145" width="9.28125" style="0" customWidth="1"/>
  </cols>
  <sheetData>
    <row r="1" spans="2:55" s="1" customFormat="1" ht="15">
      <c r="B1" s="24"/>
      <c r="E1" s="48"/>
      <c r="F1" s="23"/>
      <c r="G1" s="23"/>
      <c r="H1" s="34"/>
      <c r="I1" s="34"/>
      <c r="J1" s="23"/>
      <c r="K1" s="23"/>
      <c r="L1" s="23"/>
      <c r="M1" s="23"/>
      <c r="N1" s="24"/>
      <c r="S1" s="28"/>
      <c r="T1" s="28"/>
      <c r="U1" s="28"/>
      <c r="BC1"/>
    </row>
    <row r="2" spans="2:56" s="1" customFormat="1" ht="15.75">
      <c r="B2" s="24"/>
      <c r="D2" s="15" t="s">
        <v>1515</v>
      </c>
      <c r="E2" s="48"/>
      <c r="F2" s="23"/>
      <c r="G2" s="23"/>
      <c r="H2" s="34"/>
      <c r="I2" s="34"/>
      <c r="J2" s="23"/>
      <c r="K2" s="23"/>
      <c r="L2" s="23"/>
      <c r="M2" s="23"/>
      <c r="N2" s="24"/>
      <c r="P2" s="15"/>
      <c r="S2" s="28"/>
      <c r="T2" s="28"/>
      <c r="U2" s="28"/>
      <c r="BA2" t="s">
        <v>1875</v>
      </c>
      <c r="BB2" t="s">
        <v>1876</v>
      </c>
      <c r="BC2" t="s">
        <v>1877</v>
      </c>
      <c r="BD2" t="s">
        <v>1878</v>
      </c>
    </row>
    <row r="3" spans="2:56" s="1" customFormat="1" ht="15.75">
      <c r="B3" s="24"/>
      <c r="D3" s="15" t="s">
        <v>8</v>
      </c>
      <c r="E3" s="48"/>
      <c r="F3" s="23"/>
      <c r="G3" s="23"/>
      <c r="H3" s="34"/>
      <c r="I3" s="34"/>
      <c r="J3" s="23"/>
      <c r="K3" s="23"/>
      <c r="L3" s="23"/>
      <c r="M3" s="23"/>
      <c r="N3" s="24"/>
      <c r="P3" s="15"/>
      <c r="S3" s="28"/>
      <c r="T3" s="28"/>
      <c r="U3" s="28"/>
      <c r="BA3" t="s">
        <v>1879</v>
      </c>
      <c r="BB3" t="s">
        <v>1880</v>
      </c>
      <c r="BC3" t="s">
        <v>1882</v>
      </c>
      <c r="BD3" t="s">
        <v>1883</v>
      </c>
    </row>
    <row r="4" spans="2:56" s="1" customFormat="1" ht="15.75">
      <c r="B4" s="24"/>
      <c r="D4" s="15" t="s">
        <v>27</v>
      </c>
      <c r="E4" s="48"/>
      <c r="F4" s="23"/>
      <c r="G4" s="23"/>
      <c r="H4" s="34"/>
      <c r="I4" s="34"/>
      <c r="J4" s="23"/>
      <c r="K4" s="23"/>
      <c r="L4" s="23"/>
      <c r="M4" s="23"/>
      <c r="N4" s="24"/>
      <c r="P4" s="15"/>
      <c r="S4" s="28"/>
      <c r="T4" s="28"/>
      <c r="U4" s="28"/>
      <c r="BA4" t="s">
        <v>1884</v>
      </c>
      <c r="BB4" t="s">
        <v>1885</v>
      </c>
      <c r="BC4" t="s">
        <v>1886</v>
      </c>
      <c r="BD4" t="s">
        <v>1887</v>
      </c>
    </row>
    <row r="5" spans="2:56" s="1" customFormat="1" ht="15">
      <c r="B5" s="24"/>
      <c r="E5" s="48"/>
      <c r="F5" s="23"/>
      <c r="G5" s="23"/>
      <c r="H5" s="34"/>
      <c r="I5" s="34"/>
      <c r="J5" s="23"/>
      <c r="K5" s="23"/>
      <c r="L5" s="23"/>
      <c r="M5" s="23"/>
      <c r="N5" s="24"/>
      <c r="S5" s="28"/>
      <c r="T5" s="28"/>
      <c r="U5" s="28"/>
      <c r="BA5" t="s">
        <v>1888</v>
      </c>
      <c r="BB5" t="s">
        <v>1889</v>
      </c>
      <c r="BC5" t="s">
        <v>1890</v>
      </c>
      <c r="BD5" t="s">
        <v>1891</v>
      </c>
    </row>
    <row r="6" spans="2:56" s="1" customFormat="1" ht="15">
      <c r="B6" s="24"/>
      <c r="E6" s="48"/>
      <c r="F6" s="23"/>
      <c r="G6" s="23"/>
      <c r="H6" s="34"/>
      <c r="I6" s="34"/>
      <c r="J6" s="23"/>
      <c r="K6" s="23"/>
      <c r="L6" s="23"/>
      <c r="M6" s="23"/>
      <c r="N6" s="24"/>
      <c r="S6" s="28"/>
      <c r="T6" s="28"/>
      <c r="U6" s="28"/>
      <c r="BA6" t="s">
        <v>1892</v>
      </c>
      <c r="BB6" t="s">
        <v>1893</v>
      </c>
      <c r="BC6" t="s">
        <v>1894</v>
      </c>
      <c r="BD6" t="s">
        <v>1895</v>
      </c>
    </row>
    <row r="7" spans="1:145" s="3" customFormat="1" ht="15">
      <c r="A7" s="7" t="s">
        <v>1854</v>
      </c>
      <c r="B7" s="81" t="s">
        <v>1855</v>
      </c>
      <c r="C7" s="7" t="s">
        <v>1856</v>
      </c>
      <c r="D7" s="7" t="s">
        <v>1857</v>
      </c>
      <c r="E7" s="7" t="s">
        <v>1858</v>
      </c>
      <c r="F7" s="7" t="s">
        <v>1859</v>
      </c>
      <c r="G7" s="7" t="s">
        <v>1860</v>
      </c>
      <c r="H7" s="7" t="s">
        <v>1861</v>
      </c>
      <c r="I7" s="7" t="s">
        <v>1862</v>
      </c>
      <c r="J7" s="7" t="s">
        <v>1863</v>
      </c>
      <c r="K7" s="7" t="s">
        <v>1864</v>
      </c>
      <c r="L7" s="7" t="s">
        <v>1865</v>
      </c>
      <c r="M7" s="81" t="s">
        <v>1866</v>
      </c>
      <c r="N7" s="7" t="s">
        <v>1867</v>
      </c>
      <c r="O7" s="81" t="s">
        <v>1868</v>
      </c>
      <c r="P7" s="80" t="s">
        <v>1869</v>
      </c>
      <c r="Q7" s="7" t="s">
        <v>1870</v>
      </c>
      <c r="R7" s="7" t="s">
        <v>1871</v>
      </c>
      <c r="S7" s="7" t="s">
        <v>1843</v>
      </c>
      <c r="T7" s="7" t="s">
        <v>1872</v>
      </c>
      <c r="U7" s="7" t="s">
        <v>1873</v>
      </c>
      <c r="V7" s="7" t="s">
        <v>1874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1896</v>
      </c>
      <c r="BB7" t="s">
        <v>1897</v>
      </c>
      <c r="BC7" t="s">
        <v>1898</v>
      </c>
      <c r="BD7" t="s">
        <v>1899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s="6">
        <v>1</v>
      </c>
      <c r="B8" s="71">
        <v>18665455877</v>
      </c>
      <c r="C8" s="11" t="s">
        <v>1394</v>
      </c>
      <c r="D8" s="11" t="s">
        <v>1395</v>
      </c>
      <c r="E8" s="6" t="s">
        <v>1896</v>
      </c>
      <c r="F8" s="6">
        <v>86</v>
      </c>
      <c r="G8" s="6" t="s">
        <v>1897</v>
      </c>
      <c r="H8" s="9" t="s">
        <v>1392</v>
      </c>
      <c r="I8" s="9" t="s">
        <v>1340</v>
      </c>
      <c r="J8" s="6" t="s">
        <v>1821</v>
      </c>
      <c r="K8" s="6" t="s">
        <v>1242</v>
      </c>
      <c r="L8" s="6">
        <v>5</v>
      </c>
      <c r="M8" s="12" t="s">
        <v>1847</v>
      </c>
      <c r="N8" s="6">
        <v>1</v>
      </c>
      <c r="O8" s="18">
        <f>25+50+18</f>
        <v>93</v>
      </c>
      <c r="P8" s="62"/>
      <c r="Q8" s="6"/>
      <c r="R8" s="6"/>
      <c r="S8" s="63" t="s">
        <v>238</v>
      </c>
      <c r="T8" s="6"/>
      <c r="U8" s="13" t="s">
        <v>239</v>
      </c>
      <c r="V8" s="6"/>
      <c r="W8" s="14"/>
      <c r="BB8" s="1"/>
      <c r="BC8" t="s">
        <v>307</v>
      </c>
      <c r="BD8" s="1"/>
    </row>
    <row r="9" spans="1:56" ht="15">
      <c r="A9" s="6">
        <v>2</v>
      </c>
      <c r="B9" s="71">
        <v>90819076309</v>
      </c>
      <c r="C9" s="11" t="s">
        <v>1283</v>
      </c>
      <c r="D9" s="11" t="s">
        <v>1285</v>
      </c>
      <c r="E9" s="6" t="s">
        <v>1896</v>
      </c>
      <c r="F9" s="6">
        <v>86</v>
      </c>
      <c r="G9" s="6" t="s">
        <v>1897</v>
      </c>
      <c r="H9" s="9" t="s">
        <v>1280</v>
      </c>
      <c r="I9" s="9" t="s">
        <v>1281</v>
      </c>
      <c r="J9" s="6" t="s">
        <v>858</v>
      </c>
      <c r="K9" s="6" t="s">
        <v>1282</v>
      </c>
      <c r="L9" s="6">
        <v>5</v>
      </c>
      <c r="M9" s="12" t="s">
        <v>1847</v>
      </c>
      <c r="N9" s="6">
        <v>2</v>
      </c>
      <c r="O9" s="18">
        <f>26+44+20</f>
        <v>90</v>
      </c>
      <c r="P9" s="62"/>
      <c r="Q9" s="6"/>
      <c r="R9" s="6"/>
      <c r="S9" s="63" t="s">
        <v>916</v>
      </c>
      <c r="T9" s="6"/>
      <c r="U9" s="13" t="s">
        <v>224</v>
      </c>
      <c r="V9" s="6"/>
      <c r="W9" s="14"/>
      <c r="BB9" s="1"/>
      <c r="BC9" t="s">
        <v>311</v>
      </c>
      <c r="BD9" s="1"/>
    </row>
    <row r="10" spans="1:56" ht="15">
      <c r="A10" s="6">
        <v>3</v>
      </c>
      <c r="B10" s="71">
        <v>61192999762</v>
      </c>
      <c r="C10" s="11" t="s">
        <v>1292</v>
      </c>
      <c r="D10" s="11" t="s">
        <v>1381</v>
      </c>
      <c r="E10" s="6" t="s">
        <v>1896</v>
      </c>
      <c r="F10" s="6">
        <v>86</v>
      </c>
      <c r="G10" s="6" t="s">
        <v>1897</v>
      </c>
      <c r="H10" s="9" t="s">
        <v>1472</v>
      </c>
      <c r="I10" s="9" t="s">
        <v>1494</v>
      </c>
      <c r="J10" s="6" t="s">
        <v>508</v>
      </c>
      <c r="K10" s="6" t="s">
        <v>1495</v>
      </c>
      <c r="L10" s="6">
        <v>5</v>
      </c>
      <c r="M10" s="12" t="s">
        <v>1847</v>
      </c>
      <c r="N10" s="6">
        <v>3</v>
      </c>
      <c r="O10" s="18">
        <f>25+43+19</f>
        <v>87</v>
      </c>
      <c r="P10" s="62"/>
      <c r="Q10" s="6"/>
      <c r="R10" s="6"/>
      <c r="S10" s="63" t="s">
        <v>213</v>
      </c>
      <c r="T10" s="6"/>
      <c r="U10" s="13" t="s">
        <v>214</v>
      </c>
      <c r="V10" s="6"/>
      <c r="W10" s="14"/>
      <c r="BB10" s="1"/>
      <c r="BC10" t="s">
        <v>327</v>
      </c>
      <c r="BD10" s="1"/>
    </row>
    <row r="11" spans="1:56" ht="15">
      <c r="A11" s="6">
        <v>4</v>
      </c>
      <c r="B11" s="71" t="s">
        <v>725</v>
      </c>
      <c r="C11" s="11" t="s">
        <v>1351</v>
      </c>
      <c r="D11" s="11" t="s">
        <v>1352</v>
      </c>
      <c r="E11" s="6" t="s">
        <v>1896</v>
      </c>
      <c r="F11" s="6">
        <v>86</v>
      </c>
      <c r="G11" s="6" t="s">
        <v>1897</v>
      </c>
      <c r="H11" s="9" t="s">
        <v>1349</v>
      </c>
      <c r="I11" s="9" t="s">
        <v>1350</v>
      </c>
      <c r="J11" s="6" t="s">
        <v>920</v>
      </c>
      <c r="K11" s="6" t="s">
        <v>687</v>
      </c>
      <c r="L11" s="6">
        <v>5</v>
      </c>
      <c r="M11" s="12" t="s">
        <v>1847</v>
      </c>
      <c r="N11" s="6">
        <v>4</v>
      </c>
      <c r="O11" s="18">
        <f>28+41+16</f>
        <v>85</v>
      </c>
      <c r="P11" s="62"/>
      <c r="Q11" s="6"/>
      <c r="R11" s="6"/>
      <c r="S11" s="63" t="s">
        <v>225</v>
      </c>
      <c r="T11" s="6"/>
      <c r="U11" s="13" t="s">
        <v>226</v>
      </c>
      <c r="V11" s="6"/>
      <c r="W11" s="14"/>
      <c r="BB11" s="1"/>
      <c r="BC11" t="s">
        <v>341</v>
      </c>
      <c r="BD11" s="1"/>
    </row>
    <row r="12" spans="1:56" ht="15">
      <c r="A12" s="6">
        <v>5</v>
      </c>
      <c r="B12" s="71">
        <v>46444921448</v>
      </c>
      <c r="C12" s="11" t="s">
        <v>1236</v>
      </c>
      <c r="D12" s="11" t="s">
        <v>1403</v>
      </c>
      <c r="E12" s="6" t="s">
        <v>1896</v>
      </c>
      <c r="F12" s="6">
        <v>86</v>
      </c>
      <c r="G12" s="6" t="s">
        <v>1897</v>
      </c>
      <c r="H12" s="9" t="s">
        <v>1392</v>
      </c>
      <c r="I12" s="9" t="s">
        <v>1340</v>
      </c>
      <c r="J12" s="6" t="s">
        <v>277</v>
      </c>
      <c r="K12" s="6" t="s">
        <v>1242</v>
      </c>
      <c r="L12" s="6">
        <v>5</v>
      </c>
      <c r="M12" s="12" t="s">
        <v>1847</v>
      </c>
      <c r="N12" s="6">
        <v>5</v>
      </c>
      <c r="O12" s="18">
        <f>21+47+16</f>
        <v>84</v>
      </c>
      <c r="P12" s="62"/>
      <c r="Q12" s="6"/>
      <c r="R12" s="6"/>
      <c r="S12" s="63" t="s">
        <v>205</v>
      </c>
      <c r="T12" s="6"/>
      <c r="U12" s="13" t="s">
        <v>206</v>
      </c>
      <c r="V12" s="6"/>
      <c r="W12" s="14"/>
      <c r="BB12" s="1"/>
      <c r="BC12" t="s">
        <v>346</v>
      </c>
      <c r="BD12" s="1"/>
    </row>
    <row r="13" spans="1:56" ht="15">
      <c r="A13" s="6">
        <v>6</v>
      </c>
      <c r="B13" s="71">
        <v>50900867476</v>
      </c>
      <c r="C13" s="11" t="s">
        <v>1258</v>
      </c>
      <c r="D13" s="11" t="s">
        <v>1259</v>
      </c>
      <c r="E13" s="6" t="s">
        <v>1896</v>
      </c>
      <c r="F13" s="6">
        <v>86</v>
      </c>
      <c r="G13" s="6" t="s">
        <v>1897</v>
      </c>
      <c r="H13" s="9" t="s">
        <v>1241</v>
      </c>
      <c r="I13" s="9" t="s">
        <v>1230</v>
      </c>
      <c r="J13" s="6" t="s">
        <v>272</v>
      </c>
      <c r="K13" s="6" t="s">
        <v>1242</v>
      </c>
      <c r="L13" s="6">
        <v>5</v>
      </c>
      <c r="M13" s="12" t="s">
        <v>1847</v>
      </c>
      <c r="N13" s="6">
        <v>6</v>
      </c>
      <c r="O13" s="18">
        <f>25+40+18</f>
        <v>83</v>
      </c>
      <c r="P13" s="62"/>
      <c r="Q13" s="6"/>
      <c r="R13" s="6"/>
      <c r="S13" s="63" t="s">
        <v>1452</v>
      </c>
      <c r="T13" s="6"/>
      <c r="U13" s="13" t="s">
        <v>203</v>
      </c>
      <c r="V13" s="6"/>
      <c r="W13" s="14"/>
      <c r="BB13" s="1"/>
      <c r="BC13" t="s">
        <v>351</v>
      </c>
      <c r="BD13" s="1"/>
    </row>
    <row r="14" spans="1:56" ht="15">
      <c r="A14" s="6">
        <v>7</v>
      </c>
      <c r="B14" s="71">
        <v>36451112685</v>
      </c>
      <c r="C14" s="11" t="s">
        <v>1368</v>
      </c>
      <c r="D14" s="11" t="s">
        <v>1224</v>
      </c>
      <c r="E14" s="6" t="s">
        <v>1896</v>
      </c>
      <c r="F14" s="6">
        <v>86</v>
      </c>
      <c r="G14" s="6" t="s">
        <v>1897</v>
      </c>
      <c r="H14" s="9" t="s">
        <v>1353</v>
      </c>
      <c r="I14" s="9" t="s">
        <v>1335</v>
      </c>
      <c r="J14" s="6" t="s">
        <v>275</v>
      </c>
      <c r="K14" s="6" t="s">
        <v>1242</v>
      </c>
      <c r="L14" s="6">
        <v>5</v>
      </c>
      <c r="M14" s="12" t="s">
        <v>1847</v>
      </c>
      <c r="N14" s="6">
        <v>7</v>
      </c>
      <c r="O14" s="18">
        <f>25+39+18</f>
        <v>82</v>
      </c>
      <c r="P14" s="62"/>
      <c r="Q14" s="6"/>
      <c r="R14" s="6"/>
      <c r="S14" s="63" t="s">
        <v>483</v>
      </c>
      <c r="T14" s="6"/>
      <c r="U14" s="13" t="s">
        <v>204</v>
      </c>
      <c r="V14" s="6"/>
      <c r="W14" s="14"/>
      <c r="BB14" s="1"/>
      <c r="BC14" t="s">
        <v>360</v>
      </c>
      <c r="BD14" s="1"/>
    </row>
    <row r="15" spans="1:56" ht="15">
      <c r="A15" s="6">
        <v>8</v>
      </c>
      <c r="B15" s="71">
        <v>66139245933</v>
      </c>
      <c r="C15" s="11" t="s">
        <v>1325</v>
      </c>
      <c r="D15" s="11" t="s">
        <v>1326</v>
      </c>
      <c r="E15" s="6" t="s">
        <v>1896</v>
      </c>
      <c r="F15" s="6">
        <v>86</v>
      </c>
      <c r="G15" s="6" t="s">
        <v>1897</v>
      </c>
      <c r="H15" s="9" t="s">
        <v>1299</v>
      </c>
      <c r="I15" s="9" t="s">
        <v>1300</v>
      </c>
      <c r="J15" s="6" t="s">
        <v>1825</v>
      </c>
      <c r="K15" s="6" t="s">
        <v>1324</v>
      </c>
      <c r="L15" s="6">
        <v>5</v>
      </c>
      <c r="M15" s="12" t="s">
        <v>1847</v>
      </c>
      <c r="N15" s="6">
        <v>8</v>
      </c>
      <c r="O15" s="18">
        <f>19+48+15</f>
        <v>82</v>
      </c>
      <c r="P15" s="62"/>
      <c r="Q15" s="6"/>
      <c r="R15" s="6"/>
      <c r="S15" s="63" t="s">
        <v>242</v>
      </c>
      <c r="T15" s="6"/>
      <c r="U15" s="13" t="s">
        <v>243</v>
      </c>
      <c r="V15" s="6"/>
      <c r="W15" s="14"/>
      <c r="BB15" s="1"/>
      <c r="BC15" t="s">
        <v>357</v>
      </c>
      <c r="BD15" s="1"/>
    </row>
    <row r="16" spans="1:56" ht="15">
      <c r="A16" s="6">
        <v>9</v>
      </c>
      <c r="B16" s="71" t="s">
        <v>1389</v>
      </c>
      <c r="C16" s="11" t="s">
        <v>1851</v>
      </c>
      <c r="D16" s="11" t="s">
        <v>718</v>
      </c>
      <c r="E16" s="6" t="s">
        <v>1896</v>
      </c>
      <c r="F16" s="6">
        <v>86</v>
      </c>
      <c r="G16" s="6" t="s">
        <v>1897</v>
      </c>
      <c r="H16" s="9" t="s">
        <v>1356</v>
      </c>
      <c r="I16" s="9" t="s">
        <v>1386</v>
      </c>
      <c r="J16" s="6" t="s">
        <v>469</v>
      </c>
      <c r="K16" s="6" t="s">
        <v>1387</v>
      </c>
      <c r="L16" s="6">
        <v>5</v>
      </c>
      <c r="M16" s="12" t="s">
        <v>1847</v>
      </c>
      <c r="N16" s="6">
        <v>9</v>
      </c>
      <c r="O16" s="18">
        <f>18+46+18</f>
        <v>82</v>
      </c>
      <c r="P16" s="62"/>
      <c r="Q16" s="6"/>
      <c r="R16" s="6"/>
      <c r="S16" s="63" t="s">
        <v>211</v>
      </c>
      <c r="T16" s="6"/>
      <c r="U16" s="13" t="s">
        <v>212</v>
      </c>
      <c r="V16" s="6"/>
      <c r="W16" s="14"/>
      <c r="BB16" s="1"/>
      <c r="BC16" t="s">
        <v>362</v>
      </c>
      <c r="BD16" s="1"/>
    </row>
    <row r="17" spans="1:56" ht="15">
      <c r="A17" s="6">
        <v>10</v>
      </c>
      <c r="B17" s="71" t="s">
        <v>1414</v>
      </c>
      <c r="C17" s="11" t="s">
        <v>1235</v>
      </c>
      <c r="D17" s="11" t="s">
        <v>1385</v>
      </c>
      <c r="E17" s="6" t="s">
        <v>1896</v>
      </c>
      <c r="F17" s="6">
        <v>86</v>
      </c>
      <c r="G17" s="6" t="s">
        <v>1897</v>
      </c>
      <c r="H17" s="9" t="s">
        <v>1349</v>
      </c>
      <c r="I17" s="9" t="s">
        <v>1407</v>
      </c>
      <c r="J17" s="6" t="s">
        <v>1000</v>
      </c>
      <c r="K17" s="6" t="s">
        <v>1408</v>
      </c>
      <c r="L17" s="6">
        <v>5</v>
      </c>
      <c r="M17" s="12" t="s">
        <v>1847</v>
      </c>
      <c r="N17" s="6">
        <v>10</v>
      </c>
      <c r="O17" s="18">
        <f>23+41+15</f>
        <v>79</v>
      </c>
      <c r="P17" s="62"/>
      <c r="Q17" s="6"/>
      <c r="R17" s="6"/>
      <c r="S17" s="63" t="s">
        <v>229</v>
      </c>
      <c r="T17" s="6"/>
      <c r="U17" s="13" t="s">
        <v>230</v>
      </c>
      <c r="V17" s="6"/>
      <c r="W17" s="14"/>
      <c r="BB17" s="1"/>
      <c r="BC17" t="s">
        <v>367</v>
      </c>
      <c r="BD17" s="1"/>
    </row>
    <row r="18" spans="1:56" ht="15">
      <c r="A18" s="6">
        <v>11</v>
      </c>
      <c r="B18" s="71">
        <v>78041624567</v>
      </c>
      <c r="C18" s="11" t="s">
        <v>1296</v>
      </c>
      <c r="D18" s="11" t="s">
        <v>720</v>
      </c>
      <c r="E18" s="6" t="s">
        <v>1896</v>
      </c>
      <c r="F18" s="6">
        <v>86</v>
      </c>
      <c r="G18" s="6" t="s">
        <v>1897</v>
      </c>
      <c r="H18" s="9" t="s">
        <v>691</v>
      </c>
      <c r="I18" s="9" t="s">
        <v>692</v>
      </c>
      <c r="J18" s="6" t="s">
        <v>675</v>
      </c>
      <c r="K18" s="6" t="s">
        <v>721</v>
      </c>
      <c r="L18" s="6">
        <v>5</v>
      </c>
      <c r="M18" s="12" t="s">
        <v>1847</v>
      </c>
      <c r="N18" s="6">
        <v>11</v>
      </c>
      <c r="O18" s="18">
        <f>14+49+16</f>
        <v>79</v>
      </c>
      <c r="P18" s="62"/>
      <c r="Q18" s="6"/>
      <c r="R18" s="6"/>
      <c r="S18" s="63" t="s">
        <v>221</v>
      </c>
      <c r="T18" s="6"/>
      <c r="U18" s="13" t="s">
        <v>222</v>
      </c>
      <c r="V18" s="6"/>
      <c r="W18" s="14"/>
      <c r="BB18" s="1"/>
      <c r="BC18" t="s">
        <v>375</v>
      </c>
      <c r="BD18" s="1"/>
    </row>
    <row r="19" spans="1:56" ht="15">
      <c r="A19" s="6">
        <v>12</v>
      </c>
      <c r="B19" s="71">
        <v>28902438194</v>
      </c>
      <c r="C19" s="11" t="s">
        <v>1304</v>
      </c>
      <c r="D19" s="11" t="s">
        <v>1305</v>
      </c>
      <c r="E19" s="6" t="s">
        <v>1896</v>
      </c>
      <c r="F19" s="6">
        <v>86</v>
      </c>
      <c r="G19" s="6" t="s">
        <v>1897</v>
      </c>
      <c r="H19" s="9" t="s">
        <v>1299</v>
      </c>
      <c r="I19" s="9" t="s">
        <v>1300</v>
      </c>
      <c r="J19" s="6" t="s">
        <v>1149</v>
      </c>
      <c r="K19" s="6" t="s">
        <v>1301</v>
      </c>
      <c r="L19" s="6">
        <v>5</v>
      </c>
      <c r="M19" s="12" t="s">
        <v>1847</v>
      </c>
      <c r="N19" s="6">
        <v>12</v>
      </c>
      <c r="O19" s="18">
        <f>23+39+15</f>
        <v>77</v>
      </c>
      <c r="P19" s="62"/>
      <c r="Q19" s="6"/>
      <c r="R19" s="6"/>
      <c r="S19" s="63" t="s">
        <v>233</v>
      </c>
      <c r="T19" s="6"/>
      <c r="U19" s="13" t="s">
        <v>234</v>
      </c>
      <c r="V19" s="6"/>
      <c r="W19" s="14"/>
      <c r="BB19" s="1"/>
      <c r="BC19" t="s">
        <v>400</v>
      </c>
      <c r="BD19" s="1"/>
    </row>
    <row r="20" spans="1:56" ht="15">
      <c r="A20" s="6">
        <v>13</v>
      </c>
      <c r="B20" s="71">
        <v>27027871796</v>
      </c>
      <c r="C20" s="11" t="s">
        <v>1405</v>
      </c>
      <c r="D20" s="11" t="s">
        <v>1457</v>
      </c>
      <c r="E20" s="6" t="s">
        <v>1896</v>
      </c>
      <c r="F20" s="6">
        <v>86</v>
      </c>
      <c r="G20" s="6" t="s">
        <v>1897</v>
      </c>
      <c r="H20" s="9" t="s">
        <v>1454</v>
      </c>
      <c r="I20" s="9" t="s">
        <v>1455</v>
      </c>
      <c r="J20" s="6" t="s">
        <v>1187</v>
      </c>
      <c r="K20" s="6" t="s">
        <v>1456</v>
      </c>
      <c r="L20" s="6">
        <v>5</v>
      </c>
      <c r="M20" s="12" t="s">
        <v>1847</v>
      </c>
      <c r="N20" s="6">
        <v>13</v>
      </c>
      <c r="O20" s="18">
        <f>20+40+17</f>
        <v>77</v>
      </c>
      <c r="P20" s="62"/>
      <c r="Q20" s="6"/>
      <c r="R20" s="6"/>
      <c r="S20" s="63" t="s">
        <v>918</v>
      </c>
      <c r="T20" s="6"/>
      <c r="U20" s="13" t="s">
        <v>235</v>
      </c>
      <c r="V20" s="6"/>
      <c r="W20" s="14"/>
      <c r="BB20" s="1"/>
      <c r="BC20" t="s">
        <v>382</v>
      </c>
      <c r="BD20" s="1"/>
    </row>
    <row r="21" spans="1:56" ht="15">
      <c r="A21" s="6">
        <v>14</v>
      </c>
      <c r="B21" s="71">
        <v>56954768654</v>
      </c>
      <c r="C21" s="11" t="s">
        <v>1351</v>
      </c>
      <c r="D21" s="11" t="s">
        <v>1514</v>
      </c>
      <c r="E21" s="6" t="s">
        <v>1896</v>
      </c>
      <c r="F21" s="6">
        <v>86</v>
      </c>
      <c r="G21" s="6" t="s">
        <v>1897</v>
      </c>
      <c r="H21" s="9" t="s">
        <v>1497</v>
      </c>
      <c r="I21" s="9" t="s">
        <v>1498</v>
      </c>
      <c r="J21" s="6" t="s">
        <v>594</v>
      </c>
      <c r="K21" s="6" t="s">
        <v>1499</v>
      </c>
      <c r="L21" s="6">
        <v>5</v>
      </c>
      <c r="M21" s="12" t="s">
        <v>1847</v>
      </c>
      <c r="N21" s="6">
        <v>14</v>
      </c>
      <c r="O21" s="18">
        <f>16+44+17</f>
        <v>77</v>
      </c>
      <c r="P21" s="62"/>
      <c r="Q21" s="6"/>
      <c r="R21" s="6"/>
      <c r="S21" s="63" t="s">
        <v>215</v>
      </c>
      <c r="T21" s="6"/>
      <c r="U21" s="13" t="s">
        <v>216</v>
      </c>
      <c r="V21" s="6"/>
      <c r="W21" s="14"/>
      <c r="BB21" s="1"/>
      <c r="BC21" t="s">
        <v>393</v>
      </c>
      <c r="BD21" s="1"/>
    </row>
    <row r="22" spans="1:56" ht="15">
      <c r="A22" s="6">
        <v>15</v>
      </c>
      <c r="B22" s="71" t="s">
        <v>324</v>
      </c>
      <c r="C22" s="11" t="s">
        <v>325</v>
      </c>
      <c r="D22" s="11" t="s">
        <v>1355</v>
      </c>
      <c r="E22" s="6" t="s">
        <v>1896</v>
      </c>
      <c r="F22" s="6">
        <v>86</v>
      </c>
      <c r="G22" s="6" t="s">
        <v>1897</v>
      </c>
      <c r="H22" s="9" t="s">
        <v>1356</v>
      </c>
      <c r="I22" s="9" t="s">
        <v>1386</v>
      </c>
      <c r="J22" s="6" t="s">
        <v>961</v>
      </c>
      <c r="K22" s="6" t="s">
        <v>319</v>
      </c>
      <c r="L22" s="6">
        <v>5</v>
      </c>
      <c r="M22" s="12" t="s">
        <v>320</v>
      </c>
      <c r="N22" s="6">
        <v>15</v>
      </c>
      <c r="O22" s="18">
        <f>14+45+15</f>
        <v>74</v>
      </c>
      <c r="P22" s="62"/>
      <c r="Q22" s="6"/>
      <c r="R22" s="6"/>
      <c r="S22" s="63" t="s">
        <v>227</v>
      </c>
      <c r="T22" s="6"/>
      <c r="U22" s="13" t="s">
        <v>228</v>
      </c>
      <c r="V22" s="6"/>
      <c r="W22" s="14"/>
      <c r="BB22" s="1"/>
      <c r="BC22" t="s">
        <v>404</v>
      </c>
      <c r="BD22" s="1"/>
    </row>
    <row r="23" spans="1:56" ht="15">
      <c r="A23" s="6">
        <v>16</v>
      </c>
      <c r="B23" s="71">
        <v>67781271620</v>
      </c>
      <c r="C23" s="11" t="s">
        <v>1314</v>
      </c>
      <c r="D23" s="11" t="s">
        <v>1315</v>
      </c>
      <c r="E23" s="6" t="s">
        <v>1896</v>
      </c>
      <c r="F23" s="6">
        <v>86</v>
      </c>
      <c r="G23" s="6" t="s">
        <v>1897</v>
      </c>
      <c r="H23" s="9" t="s">
        <v>1851</v>
      </c>
      <c r="I23" s="9" t="s">
        <v>1316</v>
      </c>
      <c r="J23" s="6" t="s">
        <v>1823</v>
      </c>
      <c r="K23" s="6" t="s">
        <v>1242</v>
      </c>
      <c r="L23" s="6">
        <v>5</v>
      </c>
      <c r="M23" s="12" t="s">
        <v>1847</v>
      </c>
      <c r="N23" s="6">
        <v>16</v>
      </c>
      <c r="O23" s="18">
        <f>19+38+16</f>
        <v>73</v>
      </c>
      <c r="P23" s="62"/>
      <c r="Q23" s="6"/>
      <c r="R23" s="6"/>
      <c r="S23" s="63" t="s">
        <v>240</v>
      </c>
      <c r="T23" s="6"/>
      <c r="U23" s="13" t="s">
        <v>241</v>
      </c>
      <c r="V23" s="6"/>
      <c r="W23" s="14"/>
      <c r="BB23" s="1"/>
      <c r="BC23" t="s">
        <v>410</v>
      </c>
      <c r="BD23" s="1"/>
    </row>
    <row r="24" spans="1:56" ht="15">
      <c r="A24" s="6">
        <v>17</v>
      </c>
      <c r="B24" s="71" t="s">
        <v>724</v>
      </c>
      <c r="C24" s="11" t="s">
        <v>323</v>
      </c>
      <c r="D24" s="11" t="s">
        <v>719</v>
      </c>
      <c r="E24" s="6" t="s">
        <v>1896</v>
      </c>
      <c r="F24" s="6">
        <v>86</v>
      </c>
      <c r="G24" s="6" t="s">
        <v>1897</v>
      </c>
      <c r="H24" s="9" t="s">
        <v>1218</v>
      </c>
      <c r="I24" s="9" t="s">
        <v>1219</v>
      </c>
      <c r="J24" s="6" t="s">
        <v>623</v>
      </c>
      <c r="K24" s="6" t="s">
        <v>722</v>
      </c>
      <c r="L24" s="6">
        <v>5</v>
      </c>
      <c r="M24" s="12" t="s">
        <v>1847</v>
      </c>
      <c r="N24" s="6">
        <v>17</v>
      </c>
      <c r="O24" s="18">
        <f>18+37+18</f>
        <v>73</v>
      </c>
      <c r="P24" s="62"/>
      <c r="Q24" s="6"/>
      <c r="R24" s="6"/>
      <c r="S24" s="63" t="s">
        <v>219</v>
      </c>
      <c r="T24" s="6"/>
      <c r="U24" s="13" t="s">
        <v>220</v>
      </c>
      <c r="V24" s="6"/>
      <c r="W24" s="14"/>
      <c r="BB24" s="1"/>
      <c r="BC24" t="s">
        <v>413</v>
      </c>
      <c r="BD24" s="1"/>
    </row>
    <row r="25" spans="1:56" ht="15">
      <c r="A25" s="6">
        <v>18</v>
      </c>
      <c r="B25" s="71">
        <v>85932399779</v>
      </c>
      <c r="C25" s="11" t="s">
        <v>1237</v>
      </c>
      <c r="D25" s="11" t="s">
        <v>202</v>
      </c>
      <c r="E25" s="6" t="s">
        <v>1896</v>
      </c>
      <c r="F25" s="6">
        <v>86</v>
      </c>
      <c r="G25" s="6" t="s">
        <v>1897</v>
      </c>
      <c r="H25" s="9" t="s">
        <v>1227</v>
      </c>
      <c r="I25" s="9" t="s">
        <v>1228</v>
      </c>
      <c r="J25" s="6" t="s">
        <v>814</v>
      </c>
      <c r="K25" s="6" t="s">
        <v>1229</v>
      </c>
      <c r="L25" s="6">
        <v>5</v>
      </c>
      <c r="M25" s="12" t="s">
        <v>1847</v>
      </c>
      <c r="N25" s="6">
        <v>18</v>
      </c>
      <c r="O25" s="18">
        <f>17+38+18</f>
        <v>73</v>
      </c>
      <c r="P25" s="62"/>
      <c r="Q25" s="6"/>
      <c r="R25" s="6"/>
      <c r="S25" s="63" t="s">
        <v>739</v>
      </c>
      <c r="T25" s="6"/>
      <c r="U25" s="13" t="s">
        <v>223</v>
      </c>
      <c r="V25" s="6"/>
      <c r="W25" s="14"/>
      <c r="BB25" s="1"/>
      <c r="BC25" t="s">
        <v>422</v>
      </c>
      <c r="BD25" s="1"/>
    </row>
    <row r="26" spans="1:56" ht="15">
      <c r="A26" s="6">
        <v>19</v>
      </c>
      <c r="B26" s="71">
        <v>71957534654</v>
      </c>
      <c r="C26" s="11" t="s">
        <v>1849</v>
      </c>
      <c r="D26" s="11" t="s">
        <v>1850</v>
      </c>
      <c r="E26" s="6" t="s">
        <v>1896</v>
      </c>
      <c r="F26" s="6">
        <v>86</v>
      </c>
      <c r="G26" s="6" t="s">
        <v>1897</v>
      </c>
      <c r="H26" s="9" t="s">
        <v>1844</v>
      </c>
      <c r="I26" s="9" t="s">
        <v>1845</v>
      </c>
      <c r="J26" s="6" t="s">
        <v>412</v>
      </c>
      <c r="K26" s="6" t="s">
        <v>1846</v>
      </c>
      <c r="L26" s="6">
        <v>5</v>
      </c>
      <c r="M26" s="12" t="s">
        <v>1847</v>
      </c>
      <c r="N26" s="6">
        <v>19</v>
      </c>
      <c r="O26" s="18">
        <f>14+42+16</f>
        <v>72</v>
      </c>
      <c r="P26" s="62"/>
      <c r="Q26" s="6"/>
      <c r="R26" s="6"/>
      <c r="S26" s="63" t="s">
        <v>209</v>
      </c>
      <c r="T26" s="6"/>
      <c r="U26" s="13" t="s">
        <v>210</v>
      </c>
      <c r="V26" s="6"/>
      <c r="W26" s="14"/>
      <c r="BB26" s="1"/>
      <c r="BC26" t="s">
        <v>427</v>
      </c>
      <c r="BD26" s="1"/>
    </row>
    <row r="27" spans="1:56" ht="15">
      <c r="A27" s="6">
        <v>20</v>
      </c>
      <c r="B27" s="71">
        <v>56779723230</v>
      </c>
      <c r="C27" s="11" t="s">
        <v>1225</v>
      </c>
      <c r="D27" s="11" t="s">
        <v>1226</v>
      </c>
      <c r="E27" s="6" t="s">
        <v>1896</v>
      </c>
      <c r="F27" s="6">
        <v>86</v>
      </c>
      <c r="G27" s="6" t="s">
        <v>1897</v>
      </c>
      <c r="H27" s="9" t="s">
        <v>1218</v>
      </c>
      <c r="I27" s="9" t="s">
        <v>1219</v>
      </c>
      <c r="J27" s="6" t="s">
        <v>619</v>
      </c>
      <c r="K27" s="6" t="s">
        <v>1277</v>
      </c>
      <c r="L27" s="6">
        <v>5</v>
      </c>
      <c r="M27" s="12" t="s">
        <v>1847</v>
      </c>
      <c r="N27" s="6">
        <v>20</v>
      </c>
      <c r="O27" s="18">
        <f>20+38+13</f>
        <v>71</v>
      </c>
      <c r="P27" s="62"/>
      <c r="Q27" s="6"/>
      <c r="R27" s="6"/>
      <c r="S27" s="63" t="s">
        <v>217</v>
      </c>
      <c r="T27" s="6"/>
      <c r="U27" s="13" t="s">
        <v>218</v>
      </c>
      <c r="V27" s="6"/>
      <c r="W27" s="14"/>
      <c r="BB27" s="1"/>
      <c r="BC27" t="s">
        <v>431</v>
      </c>
      <c r="BD27" s="1"/>
    </row>
    <row r="28" spans="1:56" ht="15">
      <c r="A28" s="6">
        <v>21</v>
      </c>
      <c r="B28" s="71">
        <v>38346290823</v>
      </c>
      <c r="C28" s="11" t="s">
        <v>1307</v>
      </c>
      <c r="D28" s="11" t="s">
        <v>1467</v>
      </c>
      <c r="E28" s="6" t="s">
        <v>1896</v>
      </c>
      <c r="F28" s="6">
        <v>86</v>
      </c>
      <c r="G28" s="6" t="s">
        <v>1897</v>
      </c>
      <c r="H28" s="9" t="s">
        <v>1235</v>
      </c>
      <c r="I28" s="9" t="s">
        <v>1459</v>
      </c>
      <c r="J28" s="6" t="s">
        <v>1206</v>
      </c>
      <c r="K28" s="6" t="s">
        <v>1466</v>
      </c>
      <c r="L28" s="6">
        <v>5</v>
      </c>
      <c r="M28" s="12" t="s">
        <v>1847</v>
      </c>
      <c r="N28" s="6">
        <v>21</v>
      </c>
      <c r="O28" s="18">
        <f>16+42+12</f>
        <v>70</v>
      </c>
      <c r="P28" s="62"/>
      <c r="Q28" s="6"/>
      <c r="R28" s="6"/>
      <c r="S28" s="63" t="s">
        <v>236</v>
      </c>
      <c r="T28" s="6"/>
      <c r="U28" s="13" t="s">
        <v>237</v>
      </c>
      <c r="V28" s="6"/>
      <c r="W28" s="14"/>
      <c r="BB28" s="1"/>
      <c r="BC28" t="s">
        <v>454</v>
      </c>
      <c r="BD28" s="1"/>
    </row>
    <row r="29" spans="1:56" ht="15">
      <c r="A29" s="6">
        <v>22</v>
      </c>
      <c r="B29" s="71">
        <v>23806490686</v>
      </c>
      <c r="C29" s="11" t="s">
        <v>1276</v>
      </c>
      <c r="D29" s="11" t="s">
        <v>1370</v>
      </c>
      <c r="E29" s="6" t="s">
        <v>1896</v>
      </c>
      <c r="F29" s="6">
        <v>86</v>
      </c>
      <c r="G29" s="6" t="s">
        <v>1897</v>
      </c>
      <c r="H29" s="9" t="s">
        <v>1225</v>
      </c>
      <c r="I29" s="9" t="s">
        <v>1390</v>
      </c>
      <c r="J29" s="6" t="s">
        <v>1128</v>
      </c>
      <c r="K29" s="6" t="s">
        <v>1371</v>
      </c>
      <c r="L29" s="6">
        <v>5</v>
      </c>
      <c r="M29" s="12" t="s">
        <v>1847</v>
      </c>
      <c r="N29" s="6">
        <v>22</v>
      </c>
      <c r="O29" s="18">
        <f>16+40+14</f>
        <v>70</v>
      </c>
      <c r="P29" s="62"/>
      <c r="Q29" s="6"/>
      <c r="R29" s="6"/>
      <c r="S29" s="63" t="s">
        <v>231</v>
      </c>
      <c r="T29" s="6"/>
      <c r="U29" s="13" t="s">
        <v>232</v>
      </c>
      <c r="V29" s="6"/>
      <c r="W29" s="14"/>
      <c r="BB29" s="1"/>
      <c r="BC29" t="s">
        <v>444</v>
      </c>
      <c r="BD29" s="1"/>
    </row>
    <row r="30" spans="1:56" ht="15">
      <c r="A30" s="6">
        <v>23</v>
      </c>
      <c r="B30" s="71">
        <v>72265481367</v>
      </c>
      <c r="C30" s="11" t="s">
        <v>1278</v>
      </c>
      <c r="D30" s="11" t="s">
        <v>1431</v>
      </c>
      <c r="E30" s="6" t="s">
        <v>1896</v>
      </c>
      <c r="F30" s="6">
        <v>86</v>
      </c>
      <c r="G30" s="6" t="s">
        <v>1897</v>
      </c>
      <c r="H30" s="9" t="s">
        <v>1428</v>
      </c>
      <c r="I30" s="9" t="s">
        <v>1271</v>
      </c>
      <c r="J30" s="6" t="s">
        <v>292</v>
      </c>
      <c r="K30" s="6" t="s">
        <v>1242</v>
      </c>
      <c r="L30" s="6">
        <v>5</v>
      </c>
      <c r="M30" s="12" t="s">
        <v>1847</v>
      </c>
      <c r="N30" s="6">
        <v>23</v>
      </c>
      <c r="O30" s="18">
        <f>11+36+14</f>
        <v>61</v>
      </c>
      <c r="P30" s="62"/>
      <c r="Q30" s="6"/>
      <c r="R30" s="6"/>
      <c r="S30" s="63" t="s">
        <v>207</v>
      </c>
      <c r="T30" s="6"/>
      <c r="U30" s="13" t="s">
        <v>208</v>
      </c>
      <c r="V30" s="6"/>
      <c r="W30" s="14"/>
      <c r="BB30" s="1"/>
      <c r="BC30" t="s">
        <v>460</v>
      </c>
      <c r="BD30" s="1"/>
    </row>
    <row r="31" spans="23:56" ht="15">
      <c r="W31" s="14"/>
      <c r="BB31" s="1"/>
      <c r="BC31" t="s">
        <v>672</v>
      </c>
      <c r="BD31" s="1"/>
    </row>
    <row r="34" spans="23:56" ht="15">
      <c r="W34" s="14"/>
      <c r="BB34" s="1"/>
      <c r="BC34" t="s">
        <v>675</v>
      </c>
      <c r="BD34" s="1"/>
    </row>
    <row r="35" spans="23:56" ht="15">
      <c r="W35" s="14"/>
      <c r="BB35" s="1"/>
      <c r="BC35" t="s">
        <v>676</v>
      </c>
      <c r="BD35" s="1"/>
    </row>
    <row r="36" spans="23:56" ht="15">
      <c r="W36" s="14"/>
      <c r="BB36" s="1"/>
      <c r="BC36" t="s">
        <v>677</v>
      </c>
      <c r="BD36" s="1"/>
    </row>
    <row r="37" spans="23:56" ht="15">
      <c r="W37" s="14"/>
      <c r="BB37" s="1"/>
      <c r="BC37" t="s">
        <v>678</v>
      </c>
      <c r="BD37" s="1"/>
    </row>
    <row r="38" spans="23:56" ht="15">
      <c r="W38" s="14"/>
      <c r="BB38" s="1"/>
      <c r="BC38" t="s">
        <v>679</v>
      </c>
      <c r="BD38" s="1"/>
    </row>
    <row r="39" spans="23:56" ht="15">
      <c r="W39" s="14"/>
      <c r="BB39" s="1"/>
      <c r="BC39" t="s">
        <v>680</v>
      </c>
      <c r="BD39" s="1"/>
    </row>
    <row r="40" spans="23:56" ht="15">
      <c r="W40" s="14"/>
      <c r="BB40" s="1"/>
      <c r="BC40" t="s">
        <v>681</v>
      </c>
      <c r="BD40" s="1"/>
    </row>
    <row r="41" spans="23:56" ht="15">
      <c r="W41" s="14"/>
      <c r="BB41" s="1"/>
      <c r="BC41" t="s">
        <v>682</v>
      </c>
      <c r="BD41" s="1"/>
    </row>
    <row r="42" spans="23:56" ht="15">
      <c r="W42" s="14"/>
      <c r="BB42" s="1"/>
      <c r="BC42" t="s">
        <v>683</v>
      </c>
      <c r="BD42" s="1"/>
    </row>
    <row r="43" spans="23:56" ht="15">
      <c r="W43" s="14"/>
      <c r="BB43" s="1"/>
      <c r="BC43" t="s">
        <v>684</v>
      </c>
      <c r="BD43" s="1"/>
    </row>
    <row r="44" spans="23:56" ht="15">
      <c r="W44" s="14"/>
      <c r="BB44" s="1"/>
      <c r="BC44" t="s">
        <v>685</v>
      </c>
      <c r="BD44" s="1"/>
    </row>
    <row r="45" spans="23:56" ht="15">
      <c r="W45" s="14"/>
      <c r="BB45" s="1"/>
      <c r="BC45" t="s">
        <v>686</v>
      </c>
      <c r="BD45" s="1"/>
    </row>
    <row r="46" spans="23:56" ht="15">
      <c r="W46" s="14"/>
      <c r="BB46" s="1"/>
      <c r="BC46" t="s">
        <v>688</v>
      </c>
      <c r="BD46" s="1"/>
    </row>
    <row r="47" spans="23:56" ht="15">
      <c r="W47" s="14"/>
      <c r="BB47" s="1"/>
      <c r="BC47" t="s">
        <v>689</v>
      </c>
      <c r="BD47" s="1"/>
    </row>
    <row r="48" spans="23:56" ht="15">
      <c r="W48" s="14"/>
      <c r="BB48" s="1"/>
      <c r="BC48" t="s">
        <v>690</v>
      </c>
      <c r="BD48" s="1"/>
    </row>
    <row r="49" spans="23:56" ht="15">
      <c r="W49" s="14"/>
      <c r="BB49" s="1"/>
      <c r="BC49" t="s">
        <v>740</v>
      </c>
      <c r="BD49" s="1"/>
    </row>
    <row r="50" spans="23:56" ht="15">
      <c r="W50" s="14"/>
      <c r="BB50" s="1"/>
      <c r="BC50" t="s">
        <v>741</v>
      </c>
      <c r="BD50" s="1"/>
    </row>
    <row r="51" spans="23:56" ht="15">
      <c r="W51" s="14"/>
      <c r="BB51" s="1"/>
      <c r="BC51" t="s">
        <v>742</v>
      </c>
      <c r="BD51" s="1"/>
    </row>
    <row r="52" spans="23:56" ht="15">
      <c r="W52" s="14"/>
      <c r="BB52" s="1"/>
      <c r="BC52" t="s">
        <v>743</v>
      </c>
      <c r="BD52" s="1"/>
    </row>
    <row r="53" spans="23:56" ht="15">
      <c r="W53" s="14"/>
      <c r="BB53" s="1"/>
      <c r="BC53" t="s">
        <v>744</v>
      </c>
      <c r="BD53" s="1"/>
    </row>
    <row r="54" spans="23:56" ht="15">
      <c r="W54" s="14"/>
      <c r="BB54" s="1"/>
      <c r="BC54" t="s">
        <v>745</v>
      </c>
      <c r="BD54" s="1"/>
    </row>
    <row r="55" spans="23:56" ht="15">
      <c r="W55" s="14"/>
      <c r="BB55" s="1"/>
      <c r="BC55" t="s">
        <v>746</v>
      </c>
      <c r="BD55" s="1"/>
    </row>
    <row r="56" spans="23:56" ht="15">
      <c r="W56" s="14"/>
      <c r="BB56" s="1"/>
      <c r="BC56" t="s">
        <v>747</v>
      </c>
      <c r="BD56" s="1"/>
    </row>
    <row r="57" spans="23:56" ht="15">
      <c r="W57" s="14"/>
      <c r="BB57" s="1"/>
      <c r="BC57" t="s">
        <v>748</v>
      </c>
      <c r="BD57" s="1"/>
    </row>
    <row r="58" spans="23:56" ht="15">
      <c r="W58" s="14"/>
      <c r="BB58" s="1"/>
      <c r="BC58" t="s">
        <v>749</v>
      </c>
      <c r="BD58" s="1"/>
    </row>
    <row r="59" spans="54:56" ht="15">
      <c r="BB59" s="1"/>
      <c r="BC59" t="s">
        <v>750</v>
      </c>
      <c r="BD59" s="1"/>
    </row>
    <row r="60" spans="54:56" ht="15">
      <c r="BB60" s="1"/>
      <c r="BC60" t="s">
        <v>751</v>
      </c>
      <c r="BD60" s="1"/>
    </row>
    <row r="61" spans="54:56" ht="15">
      <c r="BB61" s="1"/>
      <c r="BC61" t="s">
        <v>752</v>
      </c>
      <c r="BD61" s="1"/>
    </row>
    <row r="62" spans="54:56" ht="15">
      <c r="BB62" s="1"/>
      <c r="BC62" t="s">
        <v>753</v>
      </c>
      <c r="BD62" s="1"/>
    </row>
    <row r="63" spans="54:56" ht="15">
      <c r="BB63" s="1"/>
      <c r="BC63" t="s">
        <v>754</v>
      </c>
      <c r="BD63" s="1"/>
    </row>
    <row r="64" spans="54:56" ht="15">
      <c r="BB64" s="1"/>
      <c r="BC64" t="s">
        <v>755</v>
      </c>
      <c r="BD64" s="1"/>
    </row>
    <row r="65" spans="54:56" ht="15">
      <c r="BB65" s="1"/>
      <c r="BC65" t="s">
        <v>756</v>
      </c>
      <c r="BD65" s="1"/>
    </row>
    <row r="66" spans="54:56" ht="15">
      <c r="BB66" s="1"/>
      <c r="BC66" t="s">
        <v>757</v>
      </c>
      <c r="BD66" s="1"/>
    </row>
    <row r="67" spans="54:56" ht="15">
      <c r="BB67" s="1"/>
      <c r="BC67" t="s">
        <v>758</v>
      </c>
      <c r="BD67" s="1"/>
    </row>
    <row r="68" spans="54:56" ht="15">
      <c r="BB68" s="1"/>
      <c r="BC68" t="s">
        <v>759</v>
      </c>
      <c r="BD68" s="1"/>
    </row>
    <row r="69" spans="54:56" ht="15">
      <c r="BB69" s="1"/>
      <c r="BC69" t="s">
        <v>760</v>
      </c>
      <c r="BD69" s="1"/>
    </row>
    <row r="70" spans="54:56" ht="15">
      <c r="BB70" s="1"/>
      <c r="BC70" t="s">
        <v>761</v>
      </c>
      <c r="BD70" s="1"/>
    </row>
    <row r="71" spans="54:56" ht="15">
      <c r="BB71" s="1"/>
      <c r="BC71" t="s">
        <v>762</v>
      </c>
      <c r="BD71" s="1"/>
    </row>
    <row r="72" spans="54:56" ht="15">
      <c r="BB72" s="1"/>
      <c r="BC72" t="s">
        <v>763</v>
      </c>
      <c r="BD72" s="1"/>
    </row>
    <row r="73" spans="54:56" ht="15">
      <c r="BB73" s="1"/>
      <c r="BC73" t="s">
        <v>764</v>
      </c>
      <c r="BD73" s="1"/>
    </row>
    <row r="74" spans="54:56" ht="15">
      <c r="BB74" s="1"/>
      <c r="BC74" t="s">
        <v>765</v>
      </c>
      <c r="BD74" s="1"/>
    </row>
    <row r="75" spans="54:56" ht="15">
      <c r="BB75" s="1"/>
      <c r="BC75" t="s">
        <v>766</v>
      </c>
      <c r="BD75" s="1"/>
    </row>
    <row r="76" spans="54:56" ht="15">
      <c r="BB76" s="1"/>
      <c r="BC76" t="s">
        <v>767</v>
      </c>
      <c r="BD76" s="1"/>
    </row>
    <row r="77" spans="54:56" ht="15">
      <c r="BB77" s="1"/>
      <c r="BC77" t="s">
        <v>768</v>
      </c>
      <c r="BD77" s="1"/>
    </row>
    <row r="78" spans="54:56" ht="15">
      <c r="BB78" s="1"/>
      <c r="BC78" t="s">
        <v>769</v>
      </c>
      <c r="BD78" s="1"/>
    </row>
    <row r="79" spans="54:56" ht="15">
      <c r="BB79" s="1"/>
      <c r="BC79" t="s">
        <v>770</v>
      </c>
      <c r="BD79" s="1"/>
    </row>
    <row r="80" spans="54:56" ht="15">
      <c r="BB80" s="1"/>
      <c r="BC80" t="s">
        <v>771</v>
      </c>
      <c r="BD80" s="1"/>
    </row>
    <row r="81" spans="54:56" ht="15">
      <c r="BB81" s="1"/>
      <c r="BC81" t="s">
        <v>772</v>
      </c>
      <c r="BD81" s="1"/>
    </row>
    <row r="82" spans="54:56" ht="15">
      <c r="BB82" s="1"/>
      <c r="BC82" t="s">
        <v>773</v>
      </c>
      <c r="BD82" s="1"/>
    </row>
    <row r="83" spans="54:56" ht="15">
      <c r="BB83" s="1"/>
      <c r="BC83" t="s">
        <v>774</v>
      </c>
      <c r="BD83" s="1"/>
    </row>
    <row r="84" spans="54:56" ht="15">
      <c r="BB84" s="1"/>
      <c r="BC84" t="s">
        <v>775</v>
      </c>
      <c r="BD84" s="1"/>
    </row>
    <row r="85" spans="54:56" ht="15">
      <c r="BB85" s="1"/>
      <c r="BC85" t="s">
        <v>776</v>
      </c>
      <c r="BD85" s="1"/>
    </row>
    <row r="86" spans="54:56" ht="15">
      <c r="BB86" s="1"/>
      <c r="BC86" t="s">
        <v>777</v>
      </c>
      <c r="BD86" s="1"/>
    </row>
    <row r="87" spans="54:56" ht="15">
      <c r="BB87" s="1"/>
      <c r="BC87" t="s">
        <v>778</v>
      </c>
      <c r="BD87" s="1"/>
    </row>
    <row r="88" spans="54:56" ht="15">
      <c r="BB88" s="1"/>
      <c r="BC88" t="s">
        <v>779</v>
      </c>
      <c r="BD88" s="1"/>
    </row>
    <row r="89" spans="54:56" ht="15">
      <c r="BB89" s="1"/>
      <c r="BC89" t="s">
        <v>780</v>
      </c>
      <c r="BD89" s="1"/>
    </row>
    <row r="90" spans="54:56" ht="15">
      <c r="BB90" s="1"/>
      <c r="BC90" t="s">
        <v>781</v>
      </c>
      <c r="BD90" s="1"/>
    </row>
    <row r="91" spans="54:56" ht="15">
      <c r="BB91" s="1"/>
      <c r="BC91" t="s">
        <v>782</v>
      </c>
      <c r="BD91" s="1"/>
    </row>
    <row r="92" spans="54:56" ht="15">
      <c r="BB92" s="1"/>
      <c r="BC92" t="s">
        <v>783</v>
      </c>
      <c r="BD92" s="1"/>
    </row>
    <row r="93" spans="54:56" ht="15">
      <c r="BB93" s="1"/>
      <c r="BC93" t="s">
        <v>784</v>
      </c>
      <c r="BD93" s="1"/>
    </row>
    <row r="94" spans="54:56" ht="15">
      <c r="BB94" s="1"/>
      <c r="BC94" t="s">
        <v>785</v>
      </c>
      <c r="BD94" s="1"/>
    </row>
    <row r="95" spans="54:56" ht="15">
      <c r="BB95" s="1"/>
      <c r="BC95" t="s">
        <v>786</v>
      </c>
      <c r="BD95" s="1"/>
    </row>
    <row r="96" spans="54:56" ht="15">
      <c r="BB96" s="1"/>
      <c r="BC96" t="s">
        <v>787</v>
      </c>
      <c r="BD96" s="1"/>
    </row>
    <row r="97" spans="54:56" ht="15">
      <c r="BB97" s="1"/>
      <c r="BC97" t="s">
        <v>788</v>
      </c>
      <c r="BD97" s="1"/>
    </row>
    <row r="98" spans="54:56" ht="15">
      <c r="BB98" s="1"/>
      <c r="BC98" t="s">
        <v>789</v>
      </c>
      <c r="BD98" s="1"/>
    </row>
    <row r="99" spans="54:56" ht="15">
      <c r="BB99" s="1"/>
      <c r="BC99" t="s">
        <v>790</v>
      </c>
      <c r="BD99" s="1"/>
    </row>
    <row r="100" spans="54:56" ht="15">
      <c r="BB100" s="1"/>
      <c r="BC100" t="s">
        <v>791</v>
      </c>
      <c r="BD100" s="1"/>
    </row>
    <row r="101" spans="54:56" ht="15">
      <c r="BB101" s="1"/>
      <c r="BC101" t="s">
        <v>792</v>
      </c>
      <c r="BD101" s="1"/>
    </row>
    <row r="102" spans="54:56" ht="15">
      <c r="BB102" s="1"/>
      <c r="BC102" t="s">
        <v>793</v>
      </c>
      <c r="BD102" s="1"/>
    </row>
    <row r="103" spans="54:56" ht="15">
      <c r="BB103" s="1"/>
      <c r="BC103" t="s">
        <v>794</v>
      </c>
      <c r="BD103" s="1"/>
    </row>
    <row r="104" spans="54:56" ht="15">
      <c r="BB104" s="1"/>
      <c r="BC104" t="s">
        <v>795</v>
      </c>
      <c r="BD104" s="1"/>
    </row>
    <row r="105" spans="54:56" ht="15">
      <c r="BB105" s="1"/>
      <c r="BC105" t="s">
        <v>796</v>
      </c>
      <c r="BD105" s="1"/>
    </row>
    <row r="106" spans="54:56" ht="15">
      <c r="BB106" s="1"/>
      <c r="BC106" t="s">
        <v>797</v>
      </c>
      <c r="BD106" s="1"/>
    </row>
    <row r="107" spans="54:56" ht="15">
      <c r="BB107" s="1"/>
      <c r="BC107" t="s">
        <v>798</v>
      </c>
      <c r="BD107" s="1"/>
    </row>
    <row r="108" spans="54:56" ht="15">
      <c r="BB108" s="1"/>
      <c r="BC108" t="s">
        <v>799</v>
      </c>
      <c r="BD108" s="1"/>
    </row>
    <row r="109" spans="54:56" ht="15">
      <c r="BB109" s="1"/>
      <c r="BC109" t="s">
        <v>800</v>
      </c>
      <c r="BD109" s="1"/>
    </row>
    <row r="110" spans="54:56" ht="15">
      <c r="BB110" s="1"/>
      <c r="BC110" t="s">
        <v>801</v>
      </c>
      <c r="BD110" s="1"/>
    </row>
    <row r="111" spans="54:56" ht="15">
      <c r="BB111" s="1"/>
      <c r="BC111" t="s">
        <v>802</v>
      </c>
      <c r="BD111" s="1"/>
    </row>
    <row r="112" spans="54:56" ht="15">
      <c r="BB112" s="1"/>
      <c r="BC112" t="s">
        <v>803</v>
      </c>
      <c r="BD112" s="1"/>
    </row>
    <row r="113" spans="54:56" ht="15">
      <c r="BB113" s="1"/>
      <c r="BC113" t="s">
        <v>804</v>
      </c>
      <c r="BD113" s="1"/>
    </row>
    <row r="114" spans="54:56" ht="15">
      <c r="BB114" s="1"/>
      <c r="BC114" t="s">
        <v>805</v>
      </c>
      <c r="BD114" s="1"/>
    </row>
    <row r="115" spans="54:56" ht="15">
      <c r="BB115" s="1"/>
      <c r="BC115" t="s">
        <v>806</v>
      </c>
      <c r="BD115" s="1"/>
    </row>
    <row r="116" spans="54:56" ht="15">
      <c r="BB116" s="1"/>
      <c r="BC116" t="s">
        <v>807</v>
      </c>
      <c r="BD116" s="1"/>
    </row>
    <row r="117" spans="54:56" ht="15">
      <c r="BB117" s="1"/>
      <c r="BC117" t="s">
        <v>808</v>
      </c>
      <c r="BD117" s="1"/>
    </row>
    <row r="118" spans="54:56" ht="15">
      <c r="BB118" s="1"/>
      <c r="BC118" t="s">
        <v>809</v>
      </c>
      <c r="BD118" s="1"/>
    </row>
    <row r="119" spans="54:56" ht="15">
      <c r="BB119" s="1"/>
      <c r="BC119" t="s">
        <v>810</v>
      </c>
      <c r="BD119" s="1"/>
    </row>
    <row r="120" spans="54:56" ht="15">
      <c r="BB120" s="1"/>
      <c r="BC120" t="s">
        <v>811</v>
      </c>
      <c r="BD120" s="1"/>
    </row>
    <row r="121" spans="54:56" ht="15">
      <c r="BB121" s="1"/>
      <c r="BC121" t="s">
        <v>812</v>
      </c>
      <c r="BD121" s="1"/>
    </row>
    <row r="122" spans="54:56" ht="15">
      <c r="BB122" s="1"/>
      <c r="BC122" t="s">
        <v>813</v>
      </c>
      <c r="BD122" s="1"/>
    </row>
    <row r="123" spans="54:56" ht="15">
      <c r="BB123" s="1"/>
      <c r="BC123" t="s">
        <v>814</v>
      </c>
      <c r="BD123" s="1"/>
    </row>
    <row r="124" spans="54:56" ht="15">
      <c r="BB124" s="1"/>
      <c r="BC124" t="s">
        <v>815</v>
      </c>
      <c r="BD124" s="1"/>
    </row>
    <row r="125" spans="54:56" ht="15">
      <c r="BB125" s="1"/>
      <c r="BC125" t="s">
        <v>816</v>
      </c>
      <c r="BD125" s="1"/>
    </row>
    <row r="126" spans="54:56" ht="15">
      <c r="BB126" s="1"/>
      <c r="BC126" t="s">
        <v>817</v>
      </c>
      <c r="BD126" s="1"/>
    </row>
    <row r="127" spans="54:56" ht="15">
      <c r="BB127" s="1"/>
      <c r="BC127" t="s">
        <v>818</v>
      </c>
      <c r="BD127" s="1"/>
    </row>
    <row r="128" spans="54:56" ht="15">
      <c r="BB128" s="1"/>
      <c r="BC128" t="s">
        <v>819</v>
      </c>
      <c r="BD128" s="1"/>
    </row>
    <row r="129" spans="54:56" ht="15">
      <c r="BB129" s="1"/>
      <c r="BC129" t="s">
        <v>820</v>
      </c>
      <c r="BD129" s="1"/>
    </row>
    <row r="130" spans="54:56" ht="15">
      <c r="BB130" s="1"/>
      <c r="BC130" t="s">
        <v>821</v>
      </c>
      <c r="BD130" s="1"/>
    </row>
    <row r="131" spans="54:56" ht="15">
      <c r="BB131" s="1"/>
      <c r="BC131" t="s">
        <v>822</v>
      </c>
      <c r="BD131" s="1"/>
    </row>
    <row r="132" spans="54:56" ht="15">
      <c r="BB132" s="1"/>
      <c r="BC132" t="s">
        <v>823</v>
      </c>
      <c r="BD132" s="1"/>
    </row>
    <row r="133" spans="54:56" ht="15">
      <c r="BB133" s="1"/>
      <c r="BC133" t="s">
        <v>824</v>
      </c>
      <c r="BD133" s="1"/>
    </row>
    <row r="134" spans="54:56" ht="15">
      <c r="BB134" s="1"/>
      <c r="BC134" t="s">
        <v>825</v>
      </c>
      <c r="BD134" s="1"/>
    </row>
    <row r="135" spans="54:56" ht="15">
      <c r="BB135" s="1"/>
      <c r="BC135" t="s">
        <v>826</v>
      </c>
      <c r="BD135" s="1"/>
    </row>
    <row r="136" spans="54:56" ht="15">
      <c r="BB136" s="1"/>
      <c r="BC136" t="s">
        <v>827</v>
      </c>
      <c r="BD136" s="1"/>
    </row>
    <row r="137" spans="54:56" ht="15">
      <c r="BB137" s="1"/>
      <c r="BC137" t="s">
        <v>828</v>
      </c>
      <c r="BD137" s="1"/>
    </row>
    <row r="138" spans="54:56" ht="15">
      <c r="BB138" s="1"/>
      <c r="BC138" t="s">
        <v>829</v>
      </c>
      <c r="BD138" s="1"/>
    </row>
    <row r="139" spans="54:56" ht="15">
      <c r="BB139" s="1"/>
      <c r="BC139" t="s">
        <v>830</v>
      </c>
      <c r="BD139" s="1"/>
    </row>
    <row r="140" spans="54:56" ht="15">
      <c r="BB140" s="1"/>
      <c r="BC140" t="s">
        <v>831</v>
      </c>
      <c r="BD140" s="1"/>
    </row>
    <row r="141" spans="54:56" ht="15">
      <c r="BB141" s="1"/>
      <c r="BC141" t="s">
        <v>832</v>
      </c>
      <c r="BD141" s="1"/>
    </row>
    <row r="142" spans="54:56" ht="15">
      <c r="BB142" s="1"/>
      <c r="BC142" t="s">
        <v>833</v>
      </c>
      <c r="BD142" s="1"/>
    </row>
    <row r="143" spans="54:56" ht="15">
      <c r="BB143" s="1"/>
      <c r="BC143" t="s">
        <v>834</v>
      </c>
      <c r="BD143" s="1"/>
    </row>
    <row r="144" spans="54:56" ht="15">
      <c r="BB144" s="1"/>
      <c r="BC144" t="s">
        <v>835</v>
      </c>
      <c r="BD144" s="1"/>
    </row>
    <row r="145" spans="54:56" ht="15">
      <c r="BB145" s="1"/>
      <c r="BC145" t="s">
        <v>836</v>
      </c>
      <c r="BD145" s="1"/>
    </row>
    <row r="146" spans="54:56" ht="15">
      <c r="BB146" s="1"/>
      <c r="BC146" t="s">
        <v>837</v>
      </c>
      <c r="BD146" s="1"/>
    </row>
    <row r="147" spans="54:56" ht="15">
      <c r="BB147" s="1"/>
      <c r="BC147" t="s">
        <v>838</v>
      </c>
      <c r="BD147" s="1"/>
    </row>
    <row r="148" spans="54:56" ht="15">
      <c r="BB148" s="1"/>
      <c r="BC148" t="s">
        <v>839</v>
      </c>
      <c r="BD148" s="1"/>
    </row>
    <row r="149" spans="54:56" ht="15">
      <c r="BB149" s="1"/>
      <c r="BC149" t="s">
        <v>840</v>
      </c>
      <c r="BD149" s="1"/>
    </row>
    <row r="150" spans="54:56" ht="15">
      <c r="BB150" s="1"/>
      <c r="BC150" t="s">
        <v>841</v>
      </c>
      <c r="BD150" s="1"/>
    </row>
    <row r="151" spans="54:56" ht="15">
      <c r="BB151" s="1"/>
      <c r="BC151" t="s">
        <v>842</v>
      </c>
      <c r="BD151" s="1"/>
    </row>
    <row r="152" spans="54:56" ht="15">
      <c r="BB152" s="1"/>
      <c r="BC152" t="s">
        <v>843</v>
      </c>
      <c r="BD152" s="1"/>
    </row>
    <row r="153" spans="54:56" ht="15">
      <c r="BB153" s="1"/>
      <c r="BC153" t="s">
        <v>844</v>
      </c>
      <c r="BD153" s="1"/>
    </row>
    <row r="154" spans="54:56" ht="15">
      <c r="BB154" s="1"/>
      <c r="BC154" t="s">
        <v>845</v>
      </c>
      <c r="BD154" s="1"/>
    </row>
    <row r="155" spans="54:56" ht="15">
      <c r="BB155" s="1"/>
      <c r="BC155" t="s">
        <v>846</v>
      </c>
      <c r="BD155" s="1"/>
    </row>
    <row r="156" spans="54:56" ht="15">
      <c r="BB156" s="1"/>
      <c r="BC156" t="s">
        <v>847</v>
      </c>
      <c r="BD156" s="1"/>
    </row>
    <row r="157" spans="54:56" ht="15">
      <c r="BB157" s="1"/>
      <c r="BC157" t="s">
        <v>848</v>
      </c>
      <c r="BD157" s="1"/>
    </row>
    <row r="158" spans="54:56" ht="15">
      <c r="BB158" s="1"/>
      <c r="BC158" t="s">
        <v>849</v>
      </c>
      <c r="BD158" s="1"/>
    </row>
    <row r="159" spans="54:56" ht="15">
      <c r="BB159" s="1"/>
      <c r="BC159" t="s">
        <v>850</v>
      </c>
      <c r="BD159" s="1"/>
    </row>
    <row r="160" spans="54:56" ht="15">
      <c r="BB160" s="1"/>
      <c r="BC160" t="s">
        <v>851</v>
      </c>
      <c r="BD160" s="1"/>
    </row>
    <row r="161" spans="54:56" ht="15">
      <c r="BB161" s="1"/>
      <c r="BC161" t="s">
        <v>852</v>
      </c>
      <c r="BD161" s="1"/>
    </row>
    <row r="162" spans="54:56" ht="15">
      <c r="BB162" s="1"/>
      <c r="BC162" t="s">
        <v>853</v>
      </c>
      <c r="BD162" s="1"/>
    </row>
    <row r="163" spans="54:56" ht="15">
      <c r="BB163" s="1"/>
      <c r="BC163" t="s">
        <v>854</v>
      </c>
      <c r="BD163" s="1"/>
    </row>
    <row r="164" spans="54:56" ht="15">
      <c r="BB164" s="1"/>
      <c r="BC164" t="s">
        <v>855</v>
      </c>
      <c r="BD164" s="1"/>
    </row>
    <row r="165" spans="54:56" ht="15">
      <c r="BB165" s="1"/>
      <c r="BC165" t="s">
        <v>856</v>
      </c>
      <c r="BD165" s="1"/>
    </row>
    <row r="166" spans="54:56" ht="15">
      <c r="BB166" s="1"/>
      <c r="BC166" t="s">
        <v>857</v>
      </c>
      <c r="BD166" s="1"/>
    </row>
    <row r="167" spans="54:56" ht="15">
      <c r="BB167" s="1"/>
      <c r="BC167" t="s">
        <v>858</v>
      </c>
      <c r="BD167" s="1"/>
    </row>
    <row r="168" spans="54:56" ht="15">
      <c r="BB168" s="1"/>
      <c r="BC168" t="s">
        <v>859</v>
      </c>
      <c r="BD168" s="1"/>
    </row>
    <row r="169" spans="54:56" ht="15">
      <c r="BB169" s="1"/>
      <c r="BC169" t="s">
        <v>860</v>
      </c>
      <c r="BD169" s="1"/>
    </row>
    <row r="170" spans="54:56" ht="15">
      <c r="BB170" s="1"/>
      <c r="BC170" t="s">
        <v>861</v>
      </c>
      <c r="BD170" s="1"/>
    </row>
    <row r="171" spans="54:56" ht="15">
      <c r="BB171" s="1"/>
      <c r="BC171" t="s">
        <v>862</v>
      </c>
      <c r="BD171" s="1"/>
    </row>
    <row r="172" spans="54:56" ht="15">
      <c r="BB172" s="1"/>
      <c r="BC172" t="s">
        <v>863</v>
      </c>
      <c r="BD172" s="1"/>
    </row>
    <row r="173" spans="54:56" ht="15">
      <c r="BB173" s="1"/>
      <c r="BC173" t="s">
        <v>864</v>
      </c>
      <c r="BD173" s="1"/>
    </row>
    <row r="174" spans="54:56" ht="15">
      <c r="BB174" s="1"/>
      <c r="BC174" t="s">
        <v>865</v>
      </c>
      <c r="BD174" s="1"/>
    </row>
    <row r="175" spans="54:56" ht="15">
      <c r="BB175" s="1"/>
      <c r="BC175" t="s">
        <v>866</v>
      </c>
      <c r="BD175" s="1"/>
    </row>
    <row r="176" spans="54:56" ht="15">
      <c r="BB176" s="1"/>
      <c r="BC176" t="s">
        <v>867</v>
      </c>
      <c r="BD176" s="1"/>
    </row>
    <row r="177" spans="54:56" ht="15">
      <c r="BB177" s="1"/>
      <c r="BC177" t="s">
        <v>868</v>
      </c>
      <c r="BD177" s="1"/>
    </row>
    <row r="178" spans="54:56" ht="15">
      <c r="BB178" s="1"/>
      <c r="BC178" t="s">
        <v>869</v>
      </c>
      <c r="BD178" s="1"/>
    </row>
    <row r="179" spans="54:56" ht="15">
      <c r="BB179" s="1"/>
      <c r="BC179" t="s">
        <v>870</v>
      </c>
      <c r="BD179" s="1"/>
    </row>
    <row r="180" spans="54:56" ht="15">
      <c r="BB180" s="1"/>
      <c r="BC180" t="s">
        <v>871</v>
      </c>
      <c r="BD180" s="1"/>
    </row>
    <row r="181" spans="54:56" ht="15">
      <c r="BB181" s="1"/>
      <c r="BC181" t="s">
        <v>872</v>
      </c>
      <c r="BD181" s="1"/>
    </row>
    <row r="182" spans="54:56" ht="15">
      <c r="BB182" s="1"/>
      <c r="BC182" t="s">
        <v>873</v>
      </c>
      <c r="BD182" s="1"/>
    </row>
    <row r="183" spans="54:56" ht="15">
      <c r="BB183" s="1"/>
      <c r="BC183" t="s">
        <v>874</v>
      </c>
      <c r="BD183" s="1"/>
    </row>
    <row r="184" spans="54:56" ht="15">
      <c r="BB184" s="1"/>
      <c r="BC184" t="s">
        <v>875</v>
      </c>
      <c r="BD184" s="1"/>
    </row>
    <row r="185" spans="54:56" ht="15">
      <c r="BB185" s="1"/>
      <c r="BC185" t="s">
        <v>876</v>
      </c>
      <c r="BD185" s="1"/>
    </row>
    <row r="186" spans="54:56" ht="15">
      <c r="BB186" s="1"/>
      <c r="BC186" t="s">
        <v>877</v>
      </c>
      <c r="BD186" s="1"/>
    </row>
    <row r="187" spans="54:56" ht="15">
      <c r="BB187" s="1"/>
      <c r="BC187" t="s">
        <v>878</v>
      </c>
      <c r="BD187" s="1"/>
    </row>
    <row r="188" spans="54:56" ht="15">
      <c r="BB188" s="1"/>
      <c r="BC188" t="s">
        <v>879</v>
      </c>
      <c r="BD188" s="1"/>
    </row>
    <row r="189" spans="54:56" ht="15">
      <c r="BB189" s="1"/>
      <c r="BC189" t="s">
        <v>880</v>
      </c>
      <c r="BD189" s="1"/>
    </row>
    <row r="190" spans="54:56" ht="15">
      <c r="BB190" s="1"/>
      <c r="BC190" t="s">
        <v>881</v>
      </c>
      <c r="BD190" s="1"/>
    </row>
    <row r="191" spans="54:56" ht="15">
      <c r="BB191" s="1"/>
      <c r="BC191" t="s">
        <v>882</v>
      </c>
      <c r="BD191" s="1"/>
    </row>
    <row r="192" spans="54:56" ht="15">
      <c r="BB192" s="1"/>
      <c r="BC192" t="s">
        <v>883</v>
      </c>
      <c r="BD192" s="1"/>
    </row>
    <row r="193" spans="54:56" ht="15">
      <c r="BB193" s="1"/>
      <c r="BC193" t="s">
        <v>884</v>
      </c>
      <c r="BD193" s="1"/>
    </row>
    <row r="194" spans="54:56" ht="15">
      <c r="BB194" s="1"/>
      <c r="BC194" t="s">
        <v>885</v>
      </c>
      <c r="BD194" s="1"/>
    </row>
    <row r="195" spans="54:56" ht="15">
      <c r="BB195" s="1"/>
      <c r="BC195" t="s">
        <v>886</v>
      </c>
      <c r="BD195" s="1"/>
    </row>
    <row r="196" spans="54:56" ht="15">
      <c r="BB196" s="1"/>
      <c r="BC196" t="s">
        <v>887</v>
      </c>
      <c r="BD196" s="1"/>
    </row>
    <row r="197" spans="54:56" ht="15">
      <c r="BB197" s="1"/>
      <c r="BC197" t="s">
        <v>888</v>
      </c>
      <c r="BD197" s="1"/>
    </row>
    <row r="198" spans="54:56" ht="15">
      <c r="BB198" s="1"/>
      <c r="BC198" t="s">
        <v>889</v>
      </c>
      <c r="BD198" s="1"/>
    </row>
    <row r="199" spans="54:56" ht="15">
      <c r="BB199" s="1"/>
      <c r="BC199" t="s">
        <v>890</v>
      </c>
      <c r="BD199" s="1"/>
    </row>
    <row r="200" spans="54:56" ht="15">
      <c r="BB200" s="1"/>
      <c r="BC200" t="s">
        <v>891</v>
      </c>
      <c r="BD200" s="1"/>
    </row>
    <row r="201" spans="54:56" ht="15">
      <c r="BB201" s="1"/>
      <c r="BC201" t="s">
        <v>892</v>
      </c>
      <c r="BD201" s="1"/>
    </row>
    <row r="202" spans="54:56" ht="15">
      <c r="BB202" s="1"/>
      <c r="BC202" t="s">
        <v>893</v>
      </c>
      <c r="BD202" s="1"/>
    </row>
    <row r="203" spans="54:56" ht="15">
      <c r="BB203" s="1"/>
      <c r="BC203" t="s">
        <v>894</v>
      </c>
      <c r="BD203" s="1"/>
    </row>
    <row r="204" spans="54:56" ht="15">
      <c r="BB204" s="1"/>
      <c r="BC204" t="s">
        <v>895</v>
      </c>
      <c r="BD204" s="1"/>
    </row>
    <row r="205" spans="54:56" ht="15">
      <c r="BB205" s="1"/>
      <c r="BC205" t="s">
        <v>896</v>
      </c>
      <c r="BD205" s="1"/>
    </row>
    <row r="206" spans="54:56" ht="15">
      <c r="BB206" s="1"/>
      <c r="BC206" t="s">
        <v>897</v>
      </c>
      <c r="BD206" s="1"/>
    </row>
    <row r="207" spans="54:56" ht="15">
      <c r="BB207" s="1"/>
      <c r="BC207" t="s">
        <v>898</v>
      </c>
      <c r="BD207" s="1"/>
    </row>
    <row r="208" spans="54:56" ht="15">
      <c r="BB208" s="1"/>
      <c r="BC208" t="s">
        <v>899</v>
      </c>
      <c r="BD208" s="1"/>
    </row>
    <row r="209" spans="54:56" ht="15">
      <c r="BB209" s="1"/>
      <c r="BC209" t="s">
        <v>900</v>
      </c>
      <c r="BD209" s="1"/>
    </row>
    <row r="210" spans="54:56" ht="15">
      <c r="BB210" s="1"/>
      <c r="BC210" t="s">
        <v>901</v>
      </c>
      <c r="BD210" s="1"/>
    </row>
    <row r="211" spans="54:56" ht="15">
      <c r="BB211" s="1"/>
      <c r="BC211" t="s">
        <v>902</v>
      </c>
      <c r="BD211" s="1"/>
    </row>
    <row r="212" spans="54:56" ht="15">
      <c r="BB212" s="1"/>
      <c r="BC212" t="s">
        <v>903</v>
      </c>
      <c r="BD212" s="1"/>
    </row>
    <row r="213" spans="54:56" ht="15">
      <c r="BB213" s="1"/>
      <c r="BC213" t="s">
        <v>904</v>
      </c>
      <c r="BD213" s="1"/>
    </row>
    <row r="214" spans="54:56" ht="15">
      <c r="BB214" s="1"/>
      <c r="BC214" t="s">
        <v>905</v>
      </c>
      <c r="BD214" s="1"/>
    </row>
    <row r="215" spans="54:56" ht="15">
      <c r="BB215" s="1"/>
      <c r="BC215" t="s">
        <v>906</v>
      </c>
      <c r="BD215" s="1"/>
    </row>
    <row r="216" spans="54:56" ht="15">
      <c r="BB216" s="1"/>
      <c r="BC216" t="s">
        <v>907</v>
      </c>
      <c r="BD216" s="1"/>
    </row>
    <row r="217" spans="54:56" ht="15">
      <c r="BB217" s="1"/>
      <c r="BC217" t="s">
        <v>908</v>
      </c>
      <c r="BD217" s="1"/>
    </row>
    <row r="218" spans="54:56" ht="15">
      <c r="BB218" s="1"/>
      <c r="BC218" t="s">
        <v>909</v>
      </c>
      <c r="BD218" s="1"/>
    </row>
    <row r="219" spans="54:56" ht="15">
      <c r="BB219" s="1"/>
      <c r="BC219" t="s">
        <v>910</v>
      </c>
      <c r="BD219" s="1"/>
    </row>
    <row r="220" spans="54:56" ht="15">
      <c r="BB220" s="1"/>
      <c r="BC220" t="s">
        <v>911</v>
      </c>
      <c r="BD220" s="1"/>
    </row>
    <row r="221" spans="54:56" ht="15">
      <c r="BB221" s="1"/>
      <c r="BC221" t="s">
        <v>912</v>
      </c>
      <c r="BD221" s="1"/>
    </row>
    <row r="222" spans="54:56" ht="15">
      <c r="BB222" s="1"/>
      <c r="BC222" t="s">
        <v>913</v>
      </c>
      <c r="BD222" s="1"/>
    </row>
    <row r="223" spans="54:56" ht="15">
      <c r="BB223" s="1"/>
      <c r="BC223" t="s">
        <v>914</v>
      </c>
      <c r="BD223" s="1"/>
    </row>
    <row r="224" spans="54:56" ht="15">
      <c r="BB224" s="1"/>
      <c r="BC224" t="s">
        <v>915</v>
      </c>
      <c r="BD224" s="1"/>
    </row>
    <row r="225" spans="54:56" ht="15">
      <c r="BB225" s="1"/>
      <c r="BC225" t="s">
        <v>919</v>
      </c>
      <c r="BD225" s="1"/>
    </row>
    <row r="226" spans="54:56" ht="15">
      <c r="BB226" s="1"/>
      <c r="BC226" t="s">
        <v>920</v>
      </c>
      <c r="BD226" s="1"/>
    </row>
    <row r="227" spans="54:56" ht="15">
      <c r="BB227" s="1"/>
      <c r="BC227" t="s">
        <v>921</v>
      </c>
      <c r="BD227" s="1"/>
    </row>
    <row r="228" spans="54:56" ht="15">
      <c r="BB228" s="1"/>
      <c r="BC228" t="s">
        <v>922</v>
      </c>
      <c r="BD228" s="1"/>
    </row>
    <row r="229" spans="54:56" ht="15">
      <c r="BB229" s="1"/>
      <c r="BC229" t="s">
        <v>923</v>
      </c>
      <c r="BD229" s="1"/>
    </row>
    <row r="230" spans="54:56" ht="15">
      <c r="BB230" s="1"/>
      <c r="BC230" t="s">
        <v>924</v>
      </c>
      <c r="BD230" s="1"/>
    </row>
    <row r="231" spans="54:56" ht="15">
      <c r="BB231" s="1"/>
      <c r="BC231" t="s">
        <v>925</v>
      </c>
      <c r="BD231" s="1"/>
    </row>
    <row r="232" spans="54:56" ht="15">
      <c r="BB232" s="1"/>
      <c r="BC232" t="s">
        <v>926</v>
      </c>
      <c r="BD232" s="1"/>
    </row>
    <row r="233" spans="54:56" ht="15">
      <c r="BB233" s="1"/>
      <c r="BC233" t="s">
        <v>927</v>
      </c>
      <c r="BD233" s="1"/>
    </row>
    <row r="234" spans="54:56" ht="15">
      <c r="BB234" s="1"/>
      <c r="BC234" t="s">
        <v>928</v>
      </c>
      <c r="BD234" s="1"/>
    </row>
    <row r="235" spans="54:56" ht="15">
      <c r="BB235" s="1"/>
      <c r="BC235" t="s">
        <v>929</v>
      </c>
      <c r="BD235" s="1"/>
    </row>
    <row r="236" spans="54:56" ht="15">
      <c r="BB236" s="1"/>
      <c r="BC236" t="s">
        <v>930</v>
      </c>
      <c r="BD236" s="1"/>
    </row>
    <row r="237" spans="54:56" ht="15">
      <c r="BB237" s="1"/>
      <c r="BC237" t="s">
        <v>931</v>
      </c>
      <c r="BD237" s="1"/>
    </row>
    <row r="238" spans="54:56" ht="15">
      <c r="BB238" s="1"/>
      <c r="BC238" t="s">
        <v>932</v>
      </c>
      <c r="BD238" s="1"/>
    </row>
    <row r="239" spans="54:56" ht="15">
      <c r="BB239" s="1"/>
      <c r="BC239" t="s">
        <v>933</v>
      </c>
      <c r="BD239" s="1"/>
    </row>
    <row r="240" spans="54:56" ht="15">
      <c r="BB240" s="1"/>
      <c r="BC240" t="s">
        <v>934</v>
      </c>
      <c r="BD240" s="1"/>
    </row>
    <row r="241" spans="54:56" ht="15">
      <c r="BB241" s="1"/>
      <c r="BC241" t="s">
        <v>935</v>
      </c>
      <c r="BD241" s="1"/>
    </row>
    <row r="242" spans="54:56" ht="15">
      <c r="BB242" s="1"/>
      <c r="BC242" t="s">
        <v>936</v>
      </c>
      <c r="BD242" s="1"/>
    </row>
    <row r="243" spans="54:56" ht="15">
      <c r="BB243" s="1"/>
      <c r="BC243" t="s">
        <v>937</v>
      </c>
      <c r="BD243" s="1"/>
    </row>
    <row r="244" spans="54:56" ht="15">
      <c r="BB244" s="1"/>
      <c r="BC244" t="s">
        <v>938</v>
      </c>
      <c r="BD244" s="1"/>
    </row>
    <row r="245" spans="54:56" ht="15">
      <c r="BB245" s="1"/>
      <c r="BC245" t="s">
        <v>939</v>
      </c>
      <c r="BD245" s="1"/>
    </row>
    <row r="246" spans="54:56" ht="15">
      <c r="BB246" s="1"/>
      <c r="BC246" t="s">
        <v>940</v>
      </c>
      <c r="BD246" s="1"/>
    </row>
    <row r="247" spans="54:56" ht="15">
      <c r="BB247" s="1"/>
      <c r="BC247" t="s">
        <v>941</v>
      </c>
      <c r="BD247" s="1"/>
    </row>
    <row r="248" spans="54:56" ht="15">
      <c r="BB248" s="1"/>
      <c r="BC248" t="s">
        <v>942</v>
      </c>
      <c r="BD248" s="1"/>
    </row>
    <row r="249" spans="54:56" ht="15">
      <c r="BB249" s="1"/>
      <c r="BC249" t="s">
        <v>943</v>
      </c>
      <c r="BD249" s="1"/>
    </row>
    <row r="250" spans="54:56" ht="15">
      <c r="BB250" s="1"/>
      <c r="BC250" t="s">
        <v>944</v>
      </c>
      <c r="BD250" s="1"/>
    </row>
    <row r="251" spans="54:56" ht="15">
      <c r="BB251" s="1"/>
      <c r="BC251" t="s">
        <v>945</v>
      </c>
      <c r="BD251" s="1"/>
    </row>
    <row r="252" spans="54:56" ht="15">
      <c r="BB252" s="1"/>
      <c r="BC252" t="s">
        <v>946</v>
      </c>
      <c r="BD252" s="1"/>
    </row>
    <row r="253" spans="54:56" ht="15">
      <c r="BB253" s="1"/>
      <c r="BC253" t="s">
        <v>947</v>
      </c>
      <c r="BD253" s="1"/>
    </row>
    <row r="254" spans="54:56" ht="15">
      <c r="BB254" s="1"/>
      <c r="BC254" t="s">
        <v>948</v>
      </c>
      <c r="BD254" s="1"/>
    </row>
    <row r="255" spans="54:56" ht="15">
      <c r="BB255" s="1"/>
      <c r="BC255" t="s">
        <v>949</v>
      </c>
      <c r="BD255" s="1"/>
    </row>
    <row r="256" spans="54:56" ht="15">
      <c r="BB256" s="1"/>
      <c r="BC256" t="s">
        <v>950</v>
      </c>
      <c r="BD256" s="1"/>
    </row>
    <row r="257" spans="54:56" ht="15">
      <c r="BB257" s="1"/>
      <c r="BC257" t="s">
        <v>951</v>
      </c>
      <c r="BD257" s="1"/>
    </row>
    <row r="258" spans="54:56" ht="15">
      <c r="BB258" s="1"/>
      <c r="BC258" t="s">
        <v>952</v>
      </c>
      <c r="BD258" s="1"/>
    </row>
    <row r="259" spans="54:56" ht="15">
      <c r="BB259" s="1"/>
      <c r="BC259" t="s">
        <v>953</v>
      </c>
      <c r="BD259" s="1"/>
    </row>
    <row r="260" spans="54:56" ht="15">
      <c r="BB260" s="1"/>
      <c r="BC260" t="s">
        <v>954</v>
      </c>
      <c r="BD260" s="1"/>
    </row>
    <row r="261" spans="54:56" ht="15">
      <c r="BB261" s="1"/>
      <c r="BC261" t="s">
        <v>955</v>
      </c>
      <c r="BD261" s="1"/>
    </row>
    <row r="262" spans="54:56" ht="15">
      <c r="BB262" s="1"/>
      <c r="BC262" t="s">
        <v>956</v>
      </c>
      <c r="BD262" s="1"/>
    </row>
    <row r="263" spans="54:56" ht="15">
      <c r="BB263" s="1"/>
      <c r="BC263" t="s">
        <v>957</v>
      </c>
      <c r="BD263" s="1"/>
    </row>
    <row r="264" spans="54:56" ht="15">
      <c r="BB264" s="1"/>
      <c r="BC264" t="s">
        <v>958</v>
      </c>
      <c r="BD264" s="1"/>
    </row>
    <row r="265" spans="54:56" ht="15">
      <c r="BB265" s="1"/>
      <c r="BC265" t="s">
        <v>959</v>
      </c>
      <c r="BD265" s="1"/>
    </row>
    <row r="266" spans="54:56" ht="15">
      <c r="BB266" s="1"/>
      <c r="BC266" t="s">
        <v>960</v>
      </c>
      <c r="BD266" s="1"/>
    </row>
    <row r="267" spans="54:56" ht="15">
      <c r="BB267" s="1"/>
      <c r="BC267" t="s">
        <v>961</v>
      </c>
      <c r="BD267" s="1"/>
    </row>
    <row r="268" spans="54:56" ht="15">
      <c r="BB268" s="1"/>
      <c r="BC268" t="s">
        <v>962</v>
      </c>
      <c r="BD268" s="1"/>
    </row>
    <row r="269" spans="54:56" ht="15">
      <c r="BB269" s="1"/>
      <c r="BC269" t="s">
        <v>963</v>
      </c>
      <c r="BD269" s="1"/>
    </row>
    <row r="270" spans="54:56" ht="15">
      <c r="BB270" s="1"/>
      <c r="BC270" t="s">
        <v>964</v>
      </c>
      <c r="BD270" s="1"/>
    </row>
    <row r="271" spans="54:56" ht="15">
      <c r="BB271" s="1"/>
      <c r="BC271" t="s">
        <v>965</v>
      </c>
      <c r="BD271" s="1"/>
    </row>
    <row r="272" spans="54:56" ht="15">
      <c r="BB272" s="1"/>
      <c r="BC272" t="s">
        <v>966</v>
      </c>
      <c r="BD272" s="1"/>
    </row>
    <row r="273" spans="54:56" ht="15">
      <c r="BB273" s="1"/>
      <c r="BC273" t="s">
        <v>967</v>
      </c>
      <c r="BD273" s="1"/>
    </row>
    <row r="274" spans="54:56" ht="15">
      <c r="BB274" s="1"/>
      <c r="BC274" t="s">
        <v>968</v>
      </c>
      <c r="BD274" s="1"/>
    </row>
    <row r="275" spans="54:56" ht="15">
      <c r="BB275" s="1"/>
      <c r="BC275" t="s">
        <v>969</v>
      </c>
      <c r="BD275" s="1"/>
    </row>
    <row r="276" spans="54:56" ht="15">
      <c r="BB276" s="1"/>
      <c r="BC276" t="s">
        <v>970</v>
      </c>
      <c r="BD276" s="1"/>
    </row>
    <row r="277" spans="54:56" ht="15">
      <c r="BB277" s="1"/>
      <c r="BC277" t="s">
        <v>971</v>
      </c>
      <c r="BD277" s="1"/>
    </row>
    <row r="278" spans="54:56" ht="15">
      <c r="BB278" s="1"/>
      <c r="BC278" t="s">
        <v>972</v>
      </c>
      <c r="BD278" s="1"/>
    </row>
    <row r="279" spans="54:56" ht="15">
      <c r="BB279" s="1"/>
      <c r="BC279" t="s">
        <v>973</v>
      </c>
      <c r="BD279" s="1"/>
    </row>
    <row r="280" spans="54:56" ht="15">
      <c r="BB280" s="1"/>
      <c r="BC280" t="s">
        <v>974</v>
      </c>
      <c r="BD280" s="1"/>
    </row>
    <row r="281" spans="54:56" ht="15">
      <c r="BB281" s="1"/>
      <c r="BC281" t="s">
        <v>975</v>
      </c>
      <c r="BD281" s="1"/>
    </row>
    <row r="282" spans="54:56" ht="15">
      <c r="BB282" s="1"/>
      <c r="BC282" t="s">
        <v>976</v>
      </c>
      <c r="BD282" s="1"/>
    </row>
    <row r="283" spans="54:56" ht="15">
      <c r="BB283" s="1"/>
      <c r="BC283" t="s">
        <v>977</v>
      </c>
      <c r="BD283" s="1"/>
    </row>
    <row r="284" spans="54:56" ht="15">
      <c r="BB284" s="1"/>
      <c r="BC284" t="s">
        <v>978</v>
      </c>
      <c r="BD284" s="1"/>
    </row>
    <row r="285" spans="54:56" ht="15">
      <c r="BB285" s="1"/>
      <c r="BC285" t="s">
        <v>979</v>
      </c>
      <c r="BD285" s="1"/>
    </row>
    <row r="286" spans="54:56" ht="15">
      <c r="BB286" s="1"/>
      <c r="BC286" t="s">
        <v>980</v>
      </c>
      <c r="BD286" s="1"/>
    </row>
    <row r="287" spans="54:56" ht="15">
      <c r="BB287" s="1"/>
      <c r="BC287" t="s">
        <v>981</v>
      </c>
      <c r="BD287" s="1"/>
    </row>
    <row r="288" spans="54:56" ht="15">
      <c r="BB288" s="1"/>
      <c r="BC288" t="s">
        <v>982</v>
      </c>
      <c r="BD288" s="1"/>
    </row>
    <row r="289" spans="54:56" ht="15">
      <c r="BB289" s="1"/>
      <c r="BC289" t="s">
        <v>983</v>
      </c>
      <c r="BD289" s="1"/>
    </row>
    <row r="290" spans="54:56" ht="15">
      <c r="BB290" s="1"/>
      <c r="BC290" t="s">
        <v>984</v>
      </c>
      <c r="BD290" s="1"/>
    </row>
    <row r="291" spans="54:56" ht="15">
      <c r="BB291" s="1"/>
      <c r="BC291" t="s">
        <v>985</v>
      </c>
      <c r="BD291" s="1"/>
    </row>
    <row r="292" spans="54:56" ht="15">
      <c r="BB292" s="1"/>
      <c r="BC292" t="s">
        <v>986</v>
      </c>
      <c r="BD292" s="1"/>
    </row>
    <row r="293" spans="54:56" ht="15">
      <c r="BB293" s="1"/>
      <c r="BC293" t="s">
        <v>986</v>
      </c>
      <c r="BD293" s="1"/>
    </row>
    <row r="294" spans="54:56" ht="15">
      <c r="BB294" s="1"/>
      <c r="BC294" t="s">
        <v>987</v>
      </c>
      <c r="BD294" s="1"/>
    </row>
    <row r="295" spans="54:56" ht="15">
      <c r="BB295" s="1"/>
      <c r="BC295" t="s">
        <v>988</v>
      </c>
      <c r="BD295" s="1"/>
    </row>
    <row r="296" spans="54:56" ht="15">
      <c r="BB296" s="1"/>
      <c r="BC296" t="s">
        <v>989</v>
      </c>
      <c r="BD296" s="1"/>
    </row>
    <row r="297" spans="54:56" ht="15">
      <c r="BB297" s="1"/>
      <c r="BC297" t="s">
        <v>990</v>
      </c>
      <c r="BD297" s="1"/>
    </row>
    <row r="298" spans="54:56" ht="15">
      <c r="BB298" s="1"/>
      <c r="BC298" t="s">
        <v>991</v>
      </c>
      <c r="BD298" s="1"/>
    </row>
    <row r="299" spans="54:56" ht="15">
      <c r="BB299" s="1"/>
      <c r="BC299" t="s">
        <v>992</v>
      </c>
      <c r="BD299" s="1"/>
    </row>
    <row r="300" spans="54:56" ht="15">
      <c r="BB300" s="1"/>
      <c r="BC300" t="s">
        <v>993</v>
      </c>
      <c r="BD300" s="1"/>
    </row>
    <row r="301" spans="54:56" ht="15">
      <c r="BB301" s="1"/>
      <c r="BC301" t="s">
        <v>994</v>
      </c>
      <c r="BD301" s="1"/>
    </row>
    <row r="302" spans="54:56" ht="15">
      <c r="BB302" s="1"/>
      <c r="BC302" t="s">
        <v>995</v>
      </c>
      <c r="BD302" s="1"/>
    </row>
    <row r="303" spans="54:56" ht="15">
      <c r="BB303" s="1"/>
      <c r="BC303" t="s">
        <v>996</v>
      </c>
      <c r="BD303" s="1"/>
    </row>
    <row r="304" spans="54:56" ht="15">
      <c r="BB304" s="1"/>
      <c r="BC304" t="s">
        <v>997</v>
      </c>
      <c r="BD304" s="1"/>
    </row>
    <row r="305" spans="54:56" ht="15">
      <c r="BB305" s="1"/>
      <c r="BC305" t="s">
        <v>998</v>
      </c>
      <c r="BD305" s="1"/>
    </row>
    <row r="306" spans="54:56" ht="15">
      <c r="BB306" s="1"/>
      <c r="BC306" t="s">
        <v>999</v>
      </c>
      <c r="BD306" s="1"/>
    </row>
    <row r="307" spans="54:56" ht="15">
      <c r="BB307" s="1"/>
      <c r="BC307" t="s">
        <v>1000</v>
      </c>
      <c r="BD307" s="1"/>
    </row>
    <row r="308" spans="54:56" ht="15">
      <c r="BB308" s="1"/>
      <c r="BC308" t="s">
        <v>1001</v>
      </c>
      <c r="BD308" s="1"/>
    </row>
    <row r="309" spans="54:56" ht="15">
      <c r="BB309" s="1"/>
      <c r="BC309" t="s">
        <v>1002</v>
      </c>
      <c r="BD309" s="1"/>
    </row>
    <row r="310" spans="54:56" ht="15">
      <c r="BB310" s="1"/>
      <c r="BC310" t="s">
        <v>1003</v>
      </c>
      <c r="BD310" s="1"/>
    </row>
    <row r="311" spans="54:56" ht="15">
      <c r="BB311" s="1"/>
      <c r="BC311" t="s">
        <v>1004</v>
      </c>
      <c r="BD311" s="1"/>
    </row>
    <row r="312" spans="54:56" ht="15">
      <c r="BB312" s="1"/>
      <c r="BC312" t="s">
        <v>1005</v>
      </c>
      <c r="BD312" s="1"/>
    </row>
    <row r="313" spans="54:56" ht="15">
      <c r="BB313" s="1"/>
      <c r="BC313" t="s">
        <v>1006</v>
      </c>
      <c r="BD313" s="1"/>
    </row>
    <row r="314" spans="54:56" ht="15">
      <c r="BB314" s="1"/>
      <c r="BC314" t="s">
        <v>1007</v>
      </c>
      <c r="BD314" s="1"/>
    </row>
    <row r="315" spans="54:56" ht="15">
      <c r="BB315" s="1"/>
      <c r="BC315" t="s">
        <v>1008</v>
      </c>
      <c r="BD315" s="1"/>
    </row>
    <row r="316" spans="54:56" ht="15">
      <c r="BB316" s="1"/>
      <c r="BC316" t="s">
        <v>1009</v>
      </c>
      <c r="BD316" s="1"/>
    </row>
    <row r="317" spans="54:56" ht="15">
      <c r="BB317" s="1"/>
      <c r="BC317" t="s">
        <v>1010</v>
      </c>
      <c r="BD317" s="1"/>
    </row>
    <row r="318" spans="54:56" ht="15">
      <c r="BB318" s="1"/>
      <c r="BC318" t="s">
        <v>1011</v>
      </c>
      <c r="BD318" s="1"/>
    </row>
    <row r="319" spans="54:56" ht="15">
      <c r="BB319" s="1"/>
      <c r="BC319" t="s">
        <v>1012</v>
      </c>
      <c r="BD319" s="1"/>
    </row>
    <row r="320" spans="54:56" ht="15">
      <c r="BB320" s="1"/>
      <c r="BC320" t="s">
        <v>1013</v>
      </c>
      <c r="BD320" s="1"/>
    </row>
    <row r="321" spans="54:56" ht="15">
      <c r="BB321" s="1"/>
      <c r="BC321" t="s">
        <v>1014</v>
      </c>
      <c r="BD321" s="1"/>
    </row>
    <row r="322" spans="54:56" ht="15">
      <c r="BB322" s="1"/>
      <c r="BC322" t="s">
        <v>1015</v>
      </c>
      <c r="BD322" s="1"/>
    </row>
    <row r="323" spans="54:56" ht="15">
      <c r="BB323" s="1"/>
      <c r="BC323" t="s">
        <v>1016</v>
      </c>
      <c r="BD323" s="1"/>
    </row>
    <row r="324" spans="54:56" ht="15">
      <c r="BB324" s="1"/>
      <c r="BC324" t="s">
        <v>1017</v>
      </c>
      <c r="BD324" s="1"/>
    </row>
    <row r="325" spans="54:56" ht="15">
      <c r="BB325" s="1"/>
      <c r="BC325" t="s">
        <v>1018</v>
      </c>
      <c r="BD325" s="1"/>
    </row>
    <row r="326" spans="54:56" ht="15">
      <c r="BB326" s="1"/>
      <c r="BC326" t="s">
        <v>1019</v>
      </c>
      <c r="BD326" s="1"/>
    </row>
    <row r="327" spans="54:56" ht="15">
      <c r="BB327" s="1"/>
      <c r="BC327" t="s">
        <v>1020</v>
      </c>
      <c r="BD327" s="1"/>
    </row>
    <row r="328" spans="54:56" ht="15">
      <c r="BB328" s="1"/>
      <c r="BC328" t="s">
        <v>1021</v>
      </c>
      <c r="BD328" s="1"/>
    </row>
    <row r="329" spans="54:56" ht="15">
      <c r="BB329" s="1"/>
      <c r="BC329" t="s">
        <v>1022</v>
      </c>
      <c r="BD329" s="1"/>
    </row>
    <row r="330" spans="54:56" ht="15">
      <c r="BB330" s="1"/>
      <c r="BC330" t="s">
        <v>1023</v>
      </c>
      <c r="BD330" s="1"/>
    </row>
    <row r="331" spans="54:56" ht="15">
      <c r="BB331" s="1"/>
      <c r="BC331" t="s">
        <v>1024</v>
      </c>
      <c r="BD331" s="1"/>
    </row>
    <row r="332" spans="54:56" ht="15">
      <c r="BB332" s="1"/>
      <c r="BC332" t="s">
        <v>1025</v>
      </c>
      <c r="BD332" s="1"/>
    </row>
    <row r="333" spans="54:56" ht="15">
      <c r="BB333" s="1"/>
      <c r="BC333" t="s">
        <v>1026</v>
      </c>
      <c r="BD333" s="1"/>
    </row>
    <row r="334" spans="54:56" ht="15">
      <c r="BB334" s="1"/>
      <c r="BC334" t="s">
        <v>1027</v>
      </c>
      <c r="BD334" s="1"/>
    </row>
    <row r="335" spans="54:56" ht="15">
      <c r="BB335" s="1"/>
      <c r="BC335" t="s">
        <v>1028</v>
      </c>
      <c r="BD335" s="1"/>
    </row>
    <row r="336" spans="54:56" ht="15">
      <c r="BB336" s="1"/>
      <c r="BC336" t="s">
        <v>1029</v>
      </c>
      <c r="BD336" s="1"/>
    </row>
    <row r="337" spans="54:56" ht="15">
      <c r="BB337" s="1"/>
      <c r="BC337" t="s">
        <v>1030</v>
      </c>
      <c r="BD337" s="1"/>
    </row>
    <row r="338" spans="54:56" ht="15">
      <c r="BB338" s="1"/>
      <c r="BC338" t="s">
        <v>1031</v>
      </c>
      <c r="BD338" s="1"/>
    </row>
    <row r="339" spans="54:56" ht="15">
      <c r="BB339" s="1"/>
      <c r="BC339" t="s">
        <v>1032</v>
      </c>
      <c r="BD339" s="1"/>
    </row>
    <row r="340" spans="54:56" ht="15">
      <c r="BB340" s="1"/>
      <c r="BC340" t="s">
        <v>1033</v>
      </c>
      <c r="BD340" s="1"/>
    </row>
    <row r="341" spans="54:56" ht="15">
      <c r="BB341" s="1"/>
      <c r="BC341" t="s">
        <v>1034</v>
      </c>
      <c r="BD341" s="1"/>
    </row>
    <row r="342" spans="54:56" ht="15">
      <c r="BB342" s="1"/>
      <c r="BC342" t="s">
        <v>1035</v>
      </c>
      <c r="BD342" s="1"/>
    </row>
    <row r="343" spans="54:56" ht="15">
      <c r="BB343" s="1"/>
      <c r="BC343" t="s">
        <v>1036</v>
      </c>
      <c r="BD343" s="1"/>
    </row>
    <row r="344" spans="54:56" ht="15">
      <c r="BB344" s="1"/>
      <c r="BC344" t="s">
        <v>1037</v>
      </c>
      <c r="BD344" s="1"/>
    </row>
    <row r="345" spans="54:56" ht="15">
      <c r="BB345" s="1"/>
      <c r="BC345" t="s">
        <v>1038</v>
      </c>
      <c r="BD345" s="1"/>
    </row>
    <row r="346" spans="54:56" ht="15">
      <c r="BB346" s="1"/>
      <c r="BC346" t="s">
        <v>1039</v>
      </c>
      <c r="BD346" s="1"/>
    </row>
    <row r="347" spans="54:56" ht="15">
      <c r="BB347" s="1"/>
      <c r="BC347" t="s">
        <v>1040</v>
      </c>
      <c r="BD347" s="1"/>
    </row>
    <row r="348" spans="54:56" ht="15">
      <c r="BB348" s="1"/>
      <c r="BC348" t="s">
        <v>1041</v>
      </c>
      <c r="BD348" s="1"/>
    </row>
    <row r="349" spans="54:56" ht="15">
      <c r="BB349" s="1"/>
      <c r="BC349" t="s">
        <v>1042</v>
      </c>
      <c r="BD349" s="1"/>
    </row>
    <row r="350" spans="54:56" ht="15">
      <c r="BB350" s="1"/>
      <c r="BC350" t="s">
        <v>1043</v>
      </c>
      <c r="BD350" s="1"/>
    </row>
    <row r="351" spans="54:56" ht="15">
      <c r="BB351" s="1"/>
      <c r="BC351" t="s">
        <v>1044</v>
      </c>
      <c r="BD351" s="1"/>
    </row>
    <row r="352" spans="54:56" ht="15">
      <c r="BB352" s="1"/>
      <c r="BC352" t="s">
        <v>1045</v>
      </c>
      <c r="BD352" s="1"/>
    </row>
    <row r="353" spans="54:56" ht="15">
      <c r="BB353" s="1"/>
      <c r="BC353" t="s">
        <v>1046</v>
      </c>
      <c r="BD353" s="1"/>
    </row>
    <row r="354" spans="54:56" ht="15">
      <c r="BB354" s="1"/>
      <c r="BC354" t="s">
        <v>1047</v>
      </c>
      <c r="BD354" s="1"/>
    </row>
    <row r="355" spans="54:56" ht="15">
      <c r="BB355" s="1"/>
      <c r="BC355" t="s">
        <v>1048</v>
      </c>
      <c r="BD355" s="1"/>
    </row>
    <row r="356" spans="54:56" ht="15">
      <c r="BB356" s="1"/>
      <c r="BC356" t="s">
        <v>1049</v>
      </c>
      <c r="BD356" s="1"/>
    </row>
    <row r="357" spans="54:56" ht="15">
      <c r="BB357" s="1"/>
      <c r="BC357" t="s">
        <v>1050</v>
      </c>
      <c r="BD357" s="1"/>
    </row>
    <row r="358" spans="54:56" ht="15">
      <c r="BB358" s="1"/>
      <c r="BC358" t="s">
        <v>1051</v>
      </c>
      <c r="BD358" s="1"/>
    </row>
    <row r="359" spans="54:56" ht="15">
      <c r="BB359" s="1"/>
      <c r="BC359" t="s">
        <v>1052</v>
      </c>
      <c r="BD359" s="1"/>
    </row>
    <row r="360" spans="54:56" ht="15">
      <c r="BB360" s="1"/>
      <c r="BC360" t="s">
        <v>1053</v>
      </c>
      <c r="BD360" s="1"/>
    </row>
    <row r="361" spans="54:56" ht="15">
      <c r="BB361" s="1"/>
      <c r="BC361" t="s">
        <v>1054</v>
      </c>
      <c r="BD361" s="1"/>
    </row>
    <row r="362" spans="54:56" ht="15">
      <c r="BB362" s="1"/>
      <c r="BC362" t="s">
        <v>1055</v>
      </c>
      <c r="BD362" s="1"/>
    </row>
    <row r="363" spans="54:56" ht="15">
      <c r="BB363" s="1"/>
      <c r="BC363" t="s">
        <v>1056</v>
      </c>
      <c r="BD363" s="1"/>
    </row>
    <row r="364" spans="54:56" ht="15">
      <c r="BB364" s="1"/>
      <c r="BC364" t="s">
        <v>1059</v>
      </c>
      <c r="BD364" s="1"/>
    </row>
    <row r="365" spans="54:56" ht="15">
      <c r="BB365" s="1"/>
      <c r="BC365" t="s">
        <v>1060</v>
      </c>
      <c r="BD365" s="1"/>
    </row>
    <row r="366" spans="54:56" ht="15">
      <c r="BB366" s="1"/>
      <c r="BC366" t="s">
        <v>1061</v>
      </c>
      <c r="BD366" s="1"/>
    </row>
    <row r="367" spans="54:56" ht="15">
      <c r="BB367" s="1"/>
      <c r="BC367" t="s">
        <v>1062</v>
      </c>
      <c r="BD367" s="1"/>
    </row>
    <row r="368" spans="54:56" ht="15">
      <c r="BB368" s="1"/>
      <c r="BC368" t="s">
        <v>1063</v>
      </c>
      <c r="BD368" s="1"/>
    </row>
    <row r="369" spans="54:56" ht="15">
      <c r="BB369" s="1"/>
      <c r="BC369" t="s">
        <v>1064</v>
      </c>
      <c r="BD369" s="1"/>
    </row>
    <row r="370" spans="54:56" ht="15">
      <c r="BB370" s="1"/>
      <c r="BC370" t="s">
        <v>1065</v>
      </c>
      <c r="BD370" s="1"/>
    </row>
    <row r="371" spans="54:56" ht="15">
      <c r="BB371" s="1"/>
      <c r="BC371" t="s">
        <v>1066</v>
      </c>
      <c r="BD371" s="1"/>
    </row>
    <row r="372" spans="54:56" ht="15">
      <c r="BB372" s="1"/>
      <c r="BC372" t="s">
        <v>1067</v>
      </c>
      <c r="BD372" s="1"/>
    </row>
    <row r="373" spans="54:56" ht="15">
      <c r="BB373" s="1"/>
      <c r="BC373" t="s">
        <v>1068</v>
      </c>
      <c r="BD373" s="1"/>
    </row>
    <row r="374" spans="54:56" ht="15">
      <c r="BB374" s="1"/>
      <c r="BC374" t="s">
        <v>1069</v>
      </c>
      <c r="BD374" s="1"/>
    </row>
    <row r="375" spans="54:56" ht="15">
      <c r="BB375" s="1"/>
      <c r="BC375" t="s">
        <v>1070</v>
      </c>
      <c r="BD375" s="1"/>
    </row>
    <row r="376" spans="54:56" ht="15">
      <c r="BB376" s="1"/>
      <c r="BC376" t="s">
        <v>1071</v>
      </c>
      <c r="BD376" s="1"/>
    </row>
    <row r="377" spans="54:56" ht="15">
      <c r="BB377" s="1"/>
      <c r="BC377" t="s">
        <v>1072</v>
      </c>
      <c r="BD377" s="1"/>
    </row>
    <row r="378" spans="54:56" ht="15">
      <c r="BB378" s="1"/>
      <c r="BC378" t="s">
        <v>1073</v>
      </c>
      <c r="BD378" s="1"/>
    </row>
    <row r="379" spans="54:56" ht="15">
      <c r="BB379" s="1"/>
      <c r="BC379" t="s">
        <v>1074</v>
      </c>
      <c r="BD379" s="1"/>
    </row>
    <row r="380" spans="54:56" ht="15">
      <c r="BB380" s="1"/>
      <c r="BC380" t="s">
        <v>1075</v>
      </c>
      <c r="BD380" s="1"/>
    </row>
    <row r="381" spans="54:56" ht="15">
      <c r="BB381" s="1"/>
      <c r="BC381" t="s">
        <v>1076</v>
      </c>
      <c r="BD381" s="1"/>
    </row>
    <row r="382" spans="54:56" ht="15">
      <c r="BB382" s="1"/>
      <c r="BC382" t="s">
        <v>1077</v>
      </c>
      <c r="BD382" s="1"/>
    </row>
    <row r="383" spans="54:56" ht="15">
      <c r="BB383" s="1"/>
      <c r="BC383" t="s">
        <v>1078</v>
      </c>
      <c r="BD383" s="1"/>
    </row>
    <row r="384" spans="54:56" ht="15">
      <c r="BB384" s="1"/>
      <c r="BC384" t="s">
        <v>1079</v>
      </c>
      <c r="BD384" s="1"/>
    </row>
    <row r="385" spans="54:56" ht="15">
      <c r="BB385" s="1"/>
      <c r="BC385" t="s">
        <v>1080</v>
      </c>
      <c r="BD385" s="1"/>
    </row>
    <row r="386" spans="54:56" ht="15">
      <c r="BB386" s="1"/>
      <c r="BC386" t="s">
        <v>1081</v>
      </c>
      <c r="BD386" s="1"/>
    </row>
    <row r="387" spans="54:56" ht="15">
      <c r="BB387" s="1"/>
      <c r="BC387" t="s">
        <v>1082</v>
      </c>
      <c r="BD387" s="1"/>
    </row>
    <row r="388" spans="54:56" ht="15">
      <c r="BB388" s="1"/>
      <c r="BC388" t="s">
        <v>1083</v>
      </c>
      <c r="BD388" s="1"/>
    </row>
    <row r="389" spans="54:56" ht="15">
      <c r="BB389" s="1"/>
      <c r="BC389" t="s">
        <v>1084</v>
      </c>
      <c r="BD389" s="1"/>
    </row>
    <row r="390" spans="54:56" ht="15">
      <c r="BB390" s="1"/>
      <c r="BC390" t="s">
        <v>1085</v>
      </c>
      <c r="BD390" s="1"/>
    </row>
    <row r="391" spans="54:56" ht="15">
      <c r="BB391" s="1"/>
      <c r="BC391" t="s">
        <v>1086</v>
      </c>
      <c r="BD391" s="1"/>
    </row>
    <row r="392" spans="54:56" ht="15">
      <c r="BB392" s="1"/>
      <c r="BC392" t="s">
        <v>1087</v>
      </c>
      <c r="BD392" s="1"/>
    </row>
    <row r="393" spans="54:56" ht="15">
      <c r="BB393" s="1"/>
      <c r="BC393" t="s">
        <v>1088</v>
      </c>
      <c r="BD393" s="1"/>
    </row>
    <row r="394" spans="54:56" ht="15">
      <c r="BB394" s="1"/>
      <c r="BC394" t="s">
        <v>1089</v>
      </c>
      <c r="BD394" s="1"/>
    </row>
    <row r="395" spans="54:56" ht="15">
      <c r="BB395" s="1"/>
      <c r="BC395" t="s">
        <v>1090</v>
      </c>
      <c r="BD395" s="1"/>
    </row>
    <row r="396" spans="54:56" ht="15">
      <c r="BB396" s="1"/>
      <c r="BC396" t="s">
        <v>1091</v>
      </c>
      <c r="BD396" s="1"/>
    </row>
    <row r="397" spans="54:56" ht="15">
      <c r="BB397" s="1"/>
      <c r="BC397" t="s">
        <v>1092</v>
      </c>
      <c r="BD397" s="1"/>
    </row>
    <row r="398" spans="54:56" ht="15">
      <c r="BB398" s="1"/>
      <c r="BC398" t="s">
        <v>1093</v>
      </c>
      <c r="BD398" s="1"/>
    </row>
    <row r="399" spans="54:56" ht="15">
      <c r="BB399" s="1"/>
      <c r="BC399" t="s">
        <v>1094</v>
      </c>
      <c r="BD399" s="1"/>
    </row>
    <row r="400" spans="54:56" ht="15">
      <c r="BB400" s="1"/>
      <c r="BC400" t="s">
        <v>1095</v>
      </c>
      <c r="BD400" s="1"/>
    </row>
    <row r="401" spans="54:56" ht="15">
      <c r="BB401" s="1"/>
      <c r="BC401" t="s">
        <v>1096</v>
      </c>
      <c r="BD401" s="1"/>
    </row>
    <row r="402" spans="54:56" ht="15">
      <c r="BB402" s="1"/>
      <c r="BC402" t="s">
        <v>1097</v>
      </c>
      <c r="BD402" s="1"/>
    </row>
    <row r="403" spans="54:56" ht="15">
      <c r="BB403" s="1"/>
      <c r="BC403" t="s">
        <v>1098</v>
      </c>
      <c r="BD403" s="1"/>
    </row>
    <row r="404" spans="54:56" ht="15">
      <c r="BB404" s="1"/>
      <c r="BC404" t="s">
        <v>1099</v>
      </c>
      <c r="BD404" s="1"/>
    </row>
    <row r="405" spans="54:56" ht="15">
      <c r="BB405" s="1"/>
      <c r="BC405" t="s">
        <v>1100</v>
      </c>
      <c r="BD405" s="1"/>
    </row>
    <row r="406" spans="54:56" ht="15">
      <c r="BB406" s="1"/>
      <c r="BC406" t="s">
        <v>1101</v>
      </c>
      <c r="BD406" s="1"/>
    </row>
    <row r="407" spans="54:56" ht="15">
      <c r="BB407" s="1"/>
      <c r="BC407" t="s">
        <v>1102</v>
      </c>
      <c r="BD407" s="1"/>
    </row>
    <row r="408" spans="54:56" ht="15">
      <c r="BB408" s="1"/>
      <c r="BC408" t="s">
        <v>1103</v>
      </c>
      <c r="BD408" s="1"/>
    </row>
    <row r="409" spans="54:56" ht="15">
      <c r="BB409" s="1"/>
      <c r="BC409" t="s">
        <v>1104</v>
      </c>
      <c r="BD409" s="1"/>
    </row>
    <row r="410" spans="54:56" ht="15">
      <c r="BB410" s="1"/>
      <c r="BC410" t="s">
        <v>1105</v>
      </c>
      <c r="BD410" s="1"/>
    </row>
    <row r="411" spans="54:56" ht="15">
      <c r="BB411" s="1"/>
      <c r="BC411" t="s">
        <v>1106</v>
      </c>
      <c r="BD411" s="1"/>
    </row>
    <row r="412" spans="54:56" ht="15">
      <c r="BB412" s="1"/>
      <c r="BC412" t="s">
        <v>1107</v>
      </c>
      <c r="BD412" s="1"/>
    </row>
    <row r="413" spans="54:56" ht="15">
      <c r="BB413" s="1"/>
      <c r="BC413" t="s">
        <v>1108</v>
      </c>
      <c r="BD413" s="1"/>
    </row>
    <row r="414" spans="54:56" ht="15">
      <c r="BB414" s="1"/>
      <c r="BC414" t="s">
        <v>1109</v>
      </c>
      <c r="BD414" s="1"/>
    </row>
    <row r="415" spans="54:56" ht="15">
      <c r="BB415" s="1"/>
      <c r="BC415" t="s">
        <v>1110</v>
      </c>
      <c r="BD415" s="1"/>
    </row>
    <row r="416" spans="54:56" ht="15">
      <c r="BB416" s="1"/>
      <c r="BC416" t="s">
        <v>1111</v>
      </c>
      <c r="BD416" s="1"/>
    </row>
    <row r="417" spans="54:56" ht="15">
      <c r="BB417" s="1"/>
      <c r="BC417" t="s">
        <v>1112</v>
      </c>
      <c r="BD417" s="1"/>
    </row>
    <row r="418" spans="54:56" ht="15">
      <c r="BB418" s="1"/>
      <c r="BC418" t="s">
        <v>1113</v>
      </c>
      <c r="BD418" s="1"/>
    </row>
    <row r="419" spans="54:56" ht="15">
      <c r="BB419" s="1"/>
      <c r="BC419" t="s">
        <v>1114</v>
      </c>
      <c r="BD419" s="1"/>
    </row>
    <row r="420" spans="54:56" ht="15">
      <c r="BB420" s="1"/>
      <c r="BC420" t="s">
        <v>1115</v>
      </c>
      <c r="BD420" s="1"/>
    </row>
    <row r="421" spans="54:56" ht="15">
      <c r="BB421" s="1"/>
      <c r="BC421" t="s">
        <v>1116</v>
      </c>
      <c r="BD421" s="1"/>
    </row>
    <row r="422" spans="54:56" ht="15">
      <c r="BB422" s="1"/>
      <c r="BC422" t="s">
        <v>1117</v>
      </c>
      <c r="BD422" s="1"/>
    </row>
    <row r="423" spans="54:56" ht="15">
      <c r="BB423" s="1"/>
      <c r="BC423" t="s">
        <v>1118</v>
      </c>
      <c r="BD423" s="1"/>
    </row>
    <row r="424" spans="54:56" ht="15">
      <c r="BB424" s="1"/>
      <c r="BC424" t="s">
        <v>1119</v>
      </c>
      <c r="BD424" s="1"/>
    </row>
    <row r="425" spans="54:56" ht="15">
      <c r="BB425" s="1"/>
      <c r="BC425" t="s">
        <v>1120</v>
      </c>
      <c r="BD425" s="1"/>
    </row>
    <row r="426" spans="54:56" ht="15">
      <c r="BB426" s="1"/>
      <c r="BC426" t="s">
        <v>1121</v>
      </c>
      <c r="BD426" s="1"/>
    </row>
    <row r="427" spans="54:56" ht="15">
      <c r="BB427" s="1"/>
      <c r="BC427" t="s">
        <v>1122</v>
      </c>
      <c r="BD427" s="1"/>
    </row>
    <row r="428" spans="54:56" ht="15">
      <c r="BB428" s="1"/>
      <c r="BC428" t="s">
        <v>1123</v>
      </c>
      <c r="BD428" s="1"/>
    </row>
    <row r="429" spans="54:56" ht="15">
      <c r="BB429" s="1"/>
      <c r="BC429" t="s">
        <v>1124</v>
      </c>
      <c r="BD429" s="1"/>
    </row>
    <row r="430" spans="54:56" ht="15">
      <c r="BB430" s="1"/>
      <c r="BC430" t="s">
        <v>1125</v>
      </c>
      <c r="BD430" s="1"/>
    </row>
    <row r="431" spans="54:56" ht="15">
      <c r="BB431" s="1"/>
      <c r="BC431" t="s">
        <v>1126</v>
      </c>
      <c r="BD431" s="1"/>
    </row>
    <row r="432" spans="54:56" ht="15">
      <c r="BB432" s="1"/>
      <c r="BC432" t="s">
        <v>1127</v>
      </c>
      <c r="BD432" s="1"/>
    </row>
    <row r="433" spans="54:56" ht="15">
      <c r="BB433" s="1"/>
      <c r="BC433" t="s">
        <v>1128</v>
      </c>
      <c r="BD433" s="1"/>
    </row>
    <row r="434" spans="54:56" ht="15">
      <c r="BB434" s="1"/>
      <c r="BC434" t="s">
        <v>1129</v>
      </c>
      <c r="BD434" s="1"/>
    </row>
    <row r="435" spans="54:56" ht="15">
      <c r="BB435" s="1"/>
      <c r="BC435" t="s">
        <v>1130</v>
      </c>
      <c r="BD435" s="1"/>
    </row>
    <row r="436" spans="54:56" ht="15">
      <c r="BB436" s="1"/>
      <c r="BC436" t="s">
        <v>1131</v>
      </c>
      <c r="BD436" s="1"/>
    </row>
    <row r="437" spans="54:56" ht="15">
      <c r="BB437" s="1"/>
      <c r="BC437" t="s">
        <v>1132</v>
      </c>
      <c r="BD437" s="1"/>
    </row>
    <row r="438" spans="54:56" ht="15">
      <c r="BB438" s="1"/>
      <c r="BC438" t="s">
        <v>1133</v>
      </c>
      <c r="BD438" s="1"/>
    </row>
    <row r="439" spans="54:56" ht="15">
      <c r="BB439" s="1"/>
      <c r="BC439" t="s">
        <v>1134</v>
      </c>
      <c r="BD439" s="1"/>
    </row>
    <row r="440" spans="54:56" ht="15">
      <c r="BB440" s="1"/>
      <c r="BC440" t="s">
        <v>1135</v>
      </c>
      <c r="BD440" s="1"/>
    </row>
    <row r="441" spans="54:56" ht="15">
      <c r="BB441" s="1"/>
      <c r="BC441" t="s">
        <v>1136</v>
      </c>
      <c r="BD441" s="1"/>
    </row>
    <row r="442" spans="54:56" ht="15">
      <c r="BB442" s="1"/>
      <c r="BC442" t="s">
        <v>1137</v>
      </c>
      <c r="BD442" s="1"/>
    </row>
    <row r="443" spans="54:56" ht="15">
      <c r="BB443" s="1"/>
      <c r="BC443" t="s">
        <v>1138</v>
      </c>
      <c r="BD443" s="1"/>
    </row>
    <row r="444" spans="54:56" ht="15">
      <c r="BB444" s="1"/>
      <c r="BC444" t="s">
        <v>1139</v>
      </c>
      <c r="BD444" s="1"/>
    </row>
    <row r="445" spans="54:56" ht="15">
      <c r="BB445" s="1"/>
      <c r="BC445" t="s">
        <v>1140</v>
      </c>
      <c r="BD445" s="1"/>
    </row>
    <row r="446" spans="54:56" ht="15">
      <c r="BB446" s="1"/>
      <c r="BC446" t="s">
        <v>1141</v>
      </c>
      <c r="BD446" s="1"/>
    </row>
    <row r="447" spans="54:56" ht="15">
      <c r="BB447" s="1"/>
      <c r="BC447" t="s">
        <v>1142</v>
      </c>
      <c r="BD447" s="1"/>
    </row>
    <row r="448" spans="54:56" ht="15">
      <c r="BB448" s="1"/>
      <c r="BC448" t="s">
        <v>1143</v>
      </c>
      <c r="BD448" s="1"/>
    </row>
    <row r="449" spans="54:56" ht="15">
      <c r="BB449" s="1"/>
      <c r="BC449" t="s">
        <v>1144</v>
      </c>
      <c r="BD449" s="1"/>
    </row>
    <row r="450" spans="54:56" ht="15">
      <c r="BB450" s="1"/>
      <c r="BC450" t="s">
        <v>1145</v>
      </c>
      <c r="BD450" s="1"/>
    </row>
    <row r="451" spans="54:56" ht="15">
      <c r="BB451" s="1"/>
      <c r="BC451" t="s">
        <v>1146</v>
      </c>
      <c r="BD451" s="1"/>
    </row>
    <row r="452" spans="54:56" ht="15">
      <c r="BB452" s="1"/>
      <c r="BC452" t="s">
        <v>1147</v>
      </c>
      <c r="BD452" s="1"/>
    </row>
    <row r="453" spans="54:56" ht="15">
      <c r="BB453" s="1"/>
      <c r="BC453" t="s">
        <v>1148</v>
      </c>
      <c r="BD453" s="1"/>
    </row>
    <row r="454" spans="54:56" ht="15">
      <c r="BB454" s="1"/>
      <c r="BC454" t="s">
        <v>1149</v>
      </c>
      <c r="BD454" s="1"/>
    </row>
    <row r="455" spans="54:56" ht="15">
      <c r="BB455" s="1"/>
      <c r="BC455" t="s">
        <v>1150</v>
      </c>
      <c r="BD455" s="1"/>
    </row>
    <row r="456" spans="54:56" ht="15">
      <c r="BB456" s="1"/>
      <c r="BC456" t="s">
        <v>1151</v>
      </c>
      <c r="BD456" s="1"/>
    </row>
    <row r="457" spans="54:56" ht="15">
      <c r="BB457" s="1"/>
      <c r="BC457" t="s">
        <v>1152</v>
      </c>
      <c r="BD457" s="1"/>
    </row>
    <row r="458" spans="54:56" ht="15">
      <c r="BB458" s="1"/>
      <c r="BC458" t="s">
        <v>1153</v>
      </c>
      <c r="BD458" s="1"/>
    </row>
    <row r="459" spans="54:56" ht="15">
      <c r="BB459" s="1"/>
      <c r="BC459" t="s">
        <v>1154</v>
      </c>
      <c r="BD459" s="1"/>
    </row>
    <row r="460" spans="54:56" ht="15">
      <c r="BB460" s="1"/>
      <c r="BC460" t="s">
        <v>1155</v>
      </c>
      <c r="BD460" s="1"/>
    </row>
    <row r="461" spans="54:56" ht="15">
      <c r="BB461" s="1"/>
      <c r="BC461" t="s">
        <v>1156</v>
      </c>
      <c r="BD461" s="1"/>
    </row>
    <row r="462" spans="54:56" ht="15">
      <c r="BB462" s="1"/>
      <c r="BC462" t="s">
        <v>1157</v>
      </c>
      <c r="BD462" s="1"/>
    </row>
    <row r="463" spans="54:56" ht="15">
      <c r="BB463" s="1"/>
      <c r="BC463" t="s">
        <v>1158</v>
      </c>
      <c r="BD463" s="1"/>
    </row>
    <row r="464" spans="54:56" ht="15">
      <c r="BB464" s="1"/>
      <c r="BC464" t="s">
        <v>1159</v>
      </c>
      <c r="BD464" s="1"/>
    </row>
    <row r="465" spans="54:56" ht="15">
      <c r="BB465" s="1"/>
      <c r="BC465" t="s">
        <v>1160</v>
      </c>
      <c r="BD465" s="1"/>
    </row>
    <row r="466" spans="54:56" ht="15">
      <c r="BB466" s="1"/>
      <c r="BC466" t="s">
        <v>1161</v>
      </c>
      <c r="BD466" s="1"/>
    </row>
    <row r="467" spans="54:56" ht="15">
      <c r="BB467" s="1"/>
      <c r="BC467" t="s">
        <v>1162</v>
      </c>
      <c r="BD467" s="1"/>
    </row>
    <row r="468" spans="54:56" ht="15">
      <c r="BB468" s="1"/>
      <c r="BC468" t="s">
        <v>1163</v>
      </c>
      <c r="BD468" s="1"/>
    </row>
    <row r="469" spans="54:56" ht="15">
      <c r="BB469" s="1"/>
      <c r="BC469" t="s">
        <v>1164</v>
      </c>
      <c r="BD469" s="1"/>
    </row>
    <row r="470" spans="54:56" ht="15">
      <c r="BB470" s="1"/>
      <c r="BC470" t="s">
        <v>1165</v>
      </c>
      <c r="BD470" s="1"/>
    </row>
    <row r="471" spans="54:56" ht="15">
      <c r="BB471" s="1"/>
      <c r="BC471" t="s">
        <v>1166</v>
      </c>
      <c r="BD471" s="1"/>
    </row>
    <row r="472" spans="54:56" ht="15">
      <c r="BB472" s="1"/>
      <c r="BC472" t="s">
        <v>1167</v>
      </c>
      <c r="BD472" s="1"/>
    </row>
    <row r="473" spans="54:56" ht="15">
      <c r="BB473" s="1"/>
      <c r="BC473" t="s">
        <v>1168</v>
      </c>
      <c r="BD473" s="1"/>
    </row>
    <row r="474" spans="54:56" ht="15">
      <c r="BB474" s="1"/>
      <c r="BC474" t="s">
        <v>1169</v>
      </c>
      <c r="BD474" s="1"/>
    </row>
    <row r="475" spans="54:56" ht="15">
      <c r="BB475" s="1"/>
      <c r="BC475" t="s">
        <v>1170</v>
      </c>
      <c r="BD475" s="1"/>
    </row>
    <row r="476" spans="54:56" ht="15">
      <c r="BB476" s="1"/>
      <c r="BC476" t="s">
        <v>1171</v>
      </c>
      <c r="BD476" s="1"/>
    </row>
    <row r="477" spans="54:56" ht="15">
      <c r="BB477" s="1"/>
      <c r="BC477" t="s">
        <v>1172</v>
      </c>
      <c r="BD477" s="1"/>
    </row>
    <row r="478" spans="54:56" ht="15">
      <c r="BB478" s="1"/>
      <c r="BC478" t="s">
        <v>1173</v>
      </c>
      <c r="BD478" s="1"/>
    </row>
    <row r="479" spans="54:56" ht="15">
      <c r="BB479" s="1"/>
      <c r="BC479" t="s">
        <v>1174</v>
      </c>
      <c r="BD479" s="1"/>
    </row>
    <row r="480" spans="54:56" ht="15">
      <c r="BB480" s="1"/>
      <c r="BC480" t="s">
        <v>1175</v>
      </c>
      <c r="BD480" s="1"/>
    </row>
    <row r="481" spans="54:56" ht="15">
      <c r="BB481" s="1"/>
      <c r="BC481" t="s">
        <v>1176</v>
      </c>
      <c r="BD481" s="1"/>
    </row>
    <row r="482" spans="54:56" ht="15">
      <c r="BB482" s="1"/>
      <c r="BC482" t="s">
        <v>1177</v>
      </c>
      <c r="BD482" s="1"/>
    </row>
    <row r="483" spans="54:56" ht="15">
      <c r="BB483" s="1"/>
      <c r="BC483" t="s">
        <v>1178</v>
      </c>
      <c r="BD483" s="1"/>
    </row>
    <row r="484" spans="54:56" ht="15">
      <c r="BB484" s="1"/>
      <c r="BC484" t="s">
        <v>1179</v>
      </c>
      <c r="BD484" s="1"/>
    </row>
    <row r="485" spans="54:56" ht="15">
      <c r="BB485" s="1"/>
      <c r="BC485" t="s">
        <v>1180</v>
      </c>
      <c r="BD485" s="1"/>
    </row>
    <row r="486" spans="54:56" ht="15">
      <c r="BB486" s="1"/>
      <c r="BC486" t="s">
        <v>1181</v>
      </c>
      <c r="BD486" s="1"/>
    </row>
    <row r="487" spans="54:56" ht="15">
      <c r="BB487" s="1"/>
      <c r="BC487" t="s">
        <v>1182</v>
      </c>
      <c r="BD487" s="1"/>
    </row>
    <row r="488" spans="54:56" ht="15">
      <c r="BB488" s="1"/>
      <c r="BC488" t="s">
        <v>1183</v>
      </c>
      <c r="BD488" s="1"/>
    </row>
    <row r="489" spans="54:56" ht="15">
      <c r="BB489" s="1"/>
      <c r="BC489" t="s">
        <v>1184</v>
      </c>
      <c r="BD489" s="1"/>
    </row>
    <row r="490" spans="54:56" ht="15">
      <c r="BB490" s="1"/>
      <c r="BC490" t="s">
        <v>1185</v>
      </c>
      <c r="BD490" s="1"/>
    </row>
    <row r="491" spans="54:56" ht="15">
      <c r="BB491" s="1"/>
      <c r="BC491" t="s">
        <v>1186</v>
      </c>
      <c r="BD491" s="1"/>
    </row>
    <row r="492" spans="54:56" ht="15">
      <c r="BB492" s="1"/>
      <c r="BC492" t="s">
        <v>1187</v>
      </c>
      <c r="BD492" s="1"/>
    </row>
    <row r="493" spans="54:56" ht="15">
      <c r="BB493" s="1"/>
      <c r="BC493" t="s">
        <v>1188</v>
      </c>
      <c r="BD493" s="1"/>
    </row>
    <row r="494" spans="54:56" ht="15">
      <c r="BB494" s="1"/>
      <c r="BC494" t="s">
        <v>1189</v>
      </c>
      <c r="BD494" s="1"/>
    </row>
    <row r="495" spans="54:56" ht="15">
      <c r="BB495" s="1"/>
      <c r="BC495" t="s">
        <v>1190</v>
      </c>
      <c r="BD495" s="1"/>
    </row>
    <row r="496" spans="54:56" ht="15">
      <c r="BB496" s="1"/>
      <c r="BC496" t="s">
        <v>1191</v>
      </c>
      <c r="BD496" s="1"/>
    </row>
    <row r="497" spans="54:56" ht="15">
      <c r="BB497" s="1"/>
      <c r="BC497" t="s">
        <v>1192</v>
      </c>
      <c r="BD497" s="1"/>
    </row>
    <row r="498" spans="54:56" ht="15">
      <c r="BB498" s="1"/>
      <c r="BC498" t="s">
        <v>1193</v>
      </c>
      <c r="BD498" s="1"/>
    </row>
    <row r="499" spans="54:56" ht="15">
      <c r="BB499" s="1"/>
      <c r="BC499" t="s">
        <v>1194</v>
      </c>
      <c r="BD499" s="1"/>
    </row>
    <row r="500" spans="54:56" ht="15">
      <c r="BB500" s="1"/>
      <c r="BC500" t="s">
        <v>1195</v>
      </c>
      <c r="BD500" s="1"/>
    </row>
    <row r="501" spans="54:56" ht="15">
      <c r="BB501" s="1"/>
      <c r="BC501" t="s">
        <v>1196</v>
      </c>
      <c r="BD501" s="1"/>
    </row>
    <row r="502" spans="54:56" ht="15">
      <c r="BB502" s="1"/>
      <c r="BC502" t="s">
        <v>1197</v>
      </c>
      <c r="BD502" s="1"/>
    </row>
    <row r="503" spans="54:56" ht="15">
      <c r="BB503" s="1"/>
      <c r="BC503" t="s">
        <v>1198</v>
      </c>
      <c r="BD503" s="1"/>
    </row>
    <row r="504" spans="54:56" ht="15">
      <c r="BB504" s="1"/>
      <c r="BC504" t="s">
        <v>1199</v>
      </c>
      <c r="BD504" s="1"/>
    </row>
    <row r="505" spans="54:56" ht="15">
      <c r="BB505" s="1"/>
      <c r="BC505" t="s">
        <v>1200</v>
      </c>
      <c r="BD505" s="1"/>
    </row>
    <row r="506" spans="54:56" ht="15">
      <c r="BB506" s="1"/>
      <c r="BC506" t="s">
        <v>1201</v>
      </c>
      <c r="BD506" s="1"/>
    </row>
    <row r="507" spans="54:56" ht="15">
      <c r="BB507" s="1"/>
      <c r="BC507" t="s">
        <v>1202</v>
      </c>
      <c r="BD507" s="1"/>
    </row>
    <row r="508" spans="54:56" ht="15">
      <c r="BB508" s="1"/>
      <c r="BC508" t="s">
        <v>1203</v>
      </c>
      <c r="BD508" s="1"/>
    </row>
    <row r="509" spans="54:56" ht="15">
      <c r="BB509" s="1"/>
      <c r="BC509" t="s">
        <v>1204</v>
      </c>
      <c r="BD509" s="1"/>
    </row>
    <row r="510" spans="54:56" ht="15">
      <c r="BB510" s="1"/>
      <c r="BC510" t="s">
        <v>1205</v>
      </c>
      <c r="BD510" s="1"/>
    </row>
    <row r="511" spans="54:56" ht="15">
      <c r="BB511" s="1"/>
      <c r="BC511" t="s">
        <v>1206</v>
      </c>
      <c r="BD511" s="1"/>
    </row>
    <row r="512" spans="54:56" ht="15">
      <c r="BB512" s="1"/>
      <c r="BC512" t="s">
        <v>1207</v>
      </c>
      <c r="BD512" s="1"/>
    </row>
    <row r="513" spans="54:56" ht="15">
      <c r="BB513" s="1"/>
      <c r="BC513" t="s">
        <v>1208</v>
      </c>
      <c r="BD513" s="1"/>
    </row>
    <row r="514" spans="54:56" ht="15">
      <c r="BB514" s="1"/>
      <c r="BC514" t="s">
        <v>1209</v>
      </c>
      <c r="BD514" s="1"/>
    </row>
    <row r="515" spans="54:56" ht="15">
      <c r="BB515" s="1"/>
      <c r="BC515" t="s">
        <v>1210</v>
      </c>
      <c r="BD515" s="1"/>
    </row>
    <row r="516" spans="54:56" ht="15">
      <c r="BB516" s="1"/>
      <c r="BC516" t="s">
        <v>1211</v>
      </c>
      <c r="BD516" s="1"/>
    </row>
    <row r="517" spans="54:56" ht="15">
      <c r="BB517" s="1"/>
      <c r="BC517" t="s">
        <v>1212</v>
      </c>
      <c r="BD517" s="1"/>
    </row>
    <row r="518" spans="54:56" ht="15">
      <c r="BB518" s="1"/>
      <c r="BC518" t="s">
        <v>1213</v>
      </c>
      <c r="BD518" s="1"/>
    </row>
    <row r="519" spans="54:56" ht="15">
      <c r="BB519" s="1"/>
      <c r="BC519" t="s">
        <v>1214</v>
      </c>
      <c r="BD519" s="1"/>
    </row>
    <row r="520" spans="54:56" ht="15">
      <c r="BB520" s="1"/>
      <c r="BC520" t="s">
        <v>1215</v>
      </c>
      <c r="BD520" s="1"/>
    </row>
    <row r="521" spans="54:56" ht="15">
      <c r="BB521" s="1"/>
      <c r="BC521" t="s">
        <v>1534</v>
      </c>
      <c r="BD521" s="1"/>
    </row>
    <row r="522" spans="54:56" ht="15">
      <c r="BB522" s="1"/>
      <c r="BC522" t="s">
        <v>1535</v>
      </c>
      <c r="BD522" s="1"/>
    </row>
    <row r="523" spans="54:56" ht="15">
      <c r="BB523" s="1"/>
      <c r="BC523" t="s">
        <v>1536</v>
      </c>
      <c r="BD523" s="1"/>
    </row>
    <row r="524" spans="54:56" ht="15">
      <c r="BB524" s="1"/>
      <c r="BC524" t="s">
        <v>1537</v>
      </c>
      <c r="BD524" s="1"/>
    </row>
    <row r="525" spans="54:56" ht="15">
      <c r="BB525" s="1"/>
      <c r="BC525" t="s">
        <v>1538</v>
      </c>
      <c r="BD525" s="1"/>
    </row>
    <row r="526" spans="54:56" ht="15">
      <c r="BB526" s="1"/>
      <c r="BC526" t="s">
        <v>1539</v>
      </c>
      <c r="BD526" s="1"/>
    </row>
    <row r="527" spans="54:56" ht="15">
      <c r="BB527" s="1"/>
      <c r="BC527" t="s">
        <v>1540</v>
      </c>
      <c r="BD527" s="1"/>
    </row>
    <row r="528" spans="54:56" ht="15">
      <c r="BB528" s="1"/>
      <c r="BC528" t="s">
        <v>1541</v>
      </c>
      <c r="BD528" s="1"/>
    </row>
    <row r="529" spans="54:56" ht="15">
      <c r="BB529" s="1"/>
      <c r="BC529" t="s">
        <v>1542</v>
      </c>
      <c r="BD529" s="1"/>
    </row>
    <row r="530" spans="54:56" ht="15">
      <c r="BB530" s="1"/>
      <c r="BC530" t="s">
        <v>1543</v>
      </c>
      <c r="BD530" s="1"/>
    </row>
    <row r="531" spans="54:56" ht="15">
      <c r="BB531" s="1"/>
      <c r="BC531" t="s">
        <v>1544</v>
      </c>
      <c r="BD531" s="1"/>
    </row>
    <row r="532" spans="54:56" ht="15">
      <c r="BB532" s="1"/>
      <c r="BC532" t="s">
        <v>1545</v>
      </c>
      <c r="BD532" s="1"/>
    </row>
    <row r="533" spans="54:56" ht="15">
      <c r="BB533" s="1"/>
      <c r="BC533" t="s">
        <v>1546</v>
      </c>
      <c r="BD533" s="1"/>
    </row>
    <row r="534" spans="54:56" ht="15">
      <c r="BB534" s="1"/>
      <c r="BC534" t="s">
        <v>1547</v>
      </c>
      <c r="BD534" s="1"/>
    </row>
    <row r="535" spans="54:56" ht="15">
      <c r="BB535" s="1"/>
      <c r="BC535" t="s">
        <v>1548</v>
      </c>
      <c r="BD535" s="1"/>
    </row>
    <row r="536" spans="54:56" ht="15">
      <c r="BB536" s="1"/>
      <c r="BC536" t="s">
        <v>1549</v>
      </c>
      <c r="BD536" s="1"/>
    </row>
    <row r="537" spans="54:56" ht="15">
      <c r="BB537" s="1"/>
      <c r="BC537" t="s">
        <v>1550</v>
      </c>
      <c r="BD537" s="1"/>
    </row>
    <row r="538" spans="54:56" ht="15">
      <c r="BB538" s="1"/>
      <c r="BC538" t="s">
        <v>1551</v>
      </c>
      <c r="BD538" s="1"/>
    </row>
    <row r="539" spans="54:56" ht="15">
      <c r="BB539" s="1"/>
      <c r="BC539" t="s">
        <v>1552</v>
      </c>
      <c r="BD539" s="1"/>
    </row>
    <row r="540" spans="54:56" ht="15">
      <c r="BB540" s="1"/>
      <c r="BC540" t="s">
        <v>1553</v>
      </c>
      <c r="BD540" s="1"/>
    </row>
    <row r="541" spans="54:56" ht="15">
      <c r="BB541" s="1"/>
      <c r="BC541" t="s">
        <v>1554</v>
      </c>
      <c r="BD541" s="1"/>
    </row>
    <row r="542" spans="54:56" ht="15">
      <c r="BB542" s="1"/>
      <c r="BC542" t="s">
        <v>1555</v>
      </c>
      <c r="BD542" s="1"/>
    </row>
    <row r="543" spans="54:56" ht="15">
      <c r="BB543" s="1"/>
      <c r="BC543" t="s">
        <v>1556</v>
      </c>
      <c r="BD543" s="1"/>
    </row>
    <row r="544" spans="54:56" ht="15">
      <c r="BB544" s="1"/>
      <c r="BC544" t="s">
        <v>1557</v>
      </c>
      <c r="BD544" s="1"/>
    </row>
    <row r="545" spans="54:56" ht="15">
      <c r="BB545" s="1"/>
      <c r="BC545" t="s">
        <v>1558</v>
      </c>
      <c r="BD545" s="1"/>
    </row>
    <row r="546" spans="54:56" ht="15">
      <c r="BB546" s="1"/>
      <c r="BC546" t="s">
        <v>1559</v>
      </c>
      <c r="BD546" s="1"/>
    </row>
    <row r="547" spans="54:56" ht="15">
      <c r="BB547" s="1"/>
      <c r="BC547" t="s">
        <v>1560</v>
      </c>
      <c r="BD547" s="1"/>
    </row>
    <row r="548" spans="54:56" ht="15">
      <c r="BB548" s="1"/>
      <c r="BC548" t="s">
        <v>1561</v>
      </c>
      <c r="BD548" s="1"/>
    </row>
    <row r="549" spans="54:56" ht="15">
      <c r="BB549" s="1"/>
      <c r="BC549" t="s">
        <v>1562</v>
      </c>
      <c r="BD549" s="1"/>
    </row>
    <row r="550" spans="54:56" ht="15">
      <c r="BB550" s="1"/>
      <c r="BC550" t="s">
        <v>1563</v>
      </c>
      <c r="BD550" s="1"/>
    </row>
    <row r="551" spans="54:56" ht="15">
      <c r="BB551" s="1"/>
      <c r="BC551" t="s">
        <v>1564</v>
      </c>
      <c r="BD551" s="1"/>
    </row>
    <row r="552" spans="54:56" ht="15">
      <c r="BB552" s="1"/>
      <c r="BC552" t="s">
        <v>1565</v>
      </c>
      <c r="BD552" s="1"/>
    </row>
    <row r="553" spans="54:56" ht="15">
      <c r="BB553" s="1"/>
      <c r="BC553" t="s">
        <v>1566</v>
      </c>
      <c r="BD553" s="1"/>
    </row>
    <row r="554" spans="54:56" ht="15">
      <c r="BB554" s="1"/>
      <c r="BC554" t="s">
        <v>1567</v>
      </c>
      <c r="BD554" s="1"/>
    </row>
    <row r="555" spans="54:56" ht="15">
      <c r="BB555" s="1"/>
      <c r="BC555" t="s">
        <v>1568</v>
      </c>
      <c r="BD555" s="1"/>
    </row>
    <row r="556" spans="54:56" ht="15">
      <c r="BB556" s="1"/>
      <c r="BC556" t="s">
        <v>1569</v>
      </c>
      <c r="BD556" s="1"/>
    </row>
    <row r="557" spans="54:56" ht="15">
      <c r="BB557" s="1"/>
      <c r="BC557" t="s">
        <v>1570</v>
      </c>
      <c r="BD557" s="1"/>
    </row>
    <row r="558" spans="54:56" ht="15">
      <c r="BB558" s="1"/>
      <c r="BC558" t="s">
        <v>1571</v>
      </c>
      <c r="BD558" s="1"/>
    </row>
    <row r="559" spans="54:56" ht="15">
      <c r="BB559" s="1"/>
      <c r="BC559" t="s">
        <v>1572</v>
      </c>
      <c r="BD559" s="1"/>
    </row>
    <row r="560" spans="54:56" ht="15">
      <c r="BB560" s="1"/>
      <c r="BC560" t="s">
        <v>1573</v>
      </c>
      <c r="BD560" s="1"/>
    </row>
    <row r="561" spans="54:56" ht="15">
      <c r="BB561" s="1"/>
      <c r="BC561" t="s">
        <v>1574</v>
      </c>
      <c r="BD561" s="1"/>
    </row>
    <row r="562" spans="54:56" ht="15">
      <c r="BB562" s="1"/>
      <c r="BC562" t="s">
        <v>1575</v>
      </c>
      <c r="BD562" s="1"/>
    </row>
    <row r="563" spans="54:56" ht="15">
      <c r="BB563" s="1"/>
      <c r="BC563" t="s">
        <v>1576</v>
      </c>
      <c r="BD563" s="1"/>
    </row>
    <row r="564" spans="54:56" ht="15">
      <c r="BB564" s="1"/>
      <c r="BC564" t="s">
        <v>1577</v>
      </c>
      <c r="BD564" s="1"/>
    </row>
    <row r="565" spans="54:56" ht="15">
      <c r="BB565" s="1"/>
      <c r="BC565" t="s">
        <v>1578</v>
      </c>
      <c r="BD565" s="1"/>
    </row>
    <row r="566" spans="54:56" ht="15">
      <c r="BB566" s="1"/>
      <c r="BC566" t="s">
        <v>1579</v>
      </c>
      <c r="BD566" s="1"/>
    </row>
    <row r="567" spans="54:56" ht="15">
      <c r="BB567" s="1"/>
      <c r="BC567" t="s">
        <v>1580</v>
      </c>
      <c r="BD567" s="1"/>
    </row>
    <row r="568" spans="54:56" ht="15">
      <c r="BB568" s="1"/>
      <c r="BC568" t="s">
        <v>1581</v>
      </c>
      <c r="BD568" s="1"/>
    </row>
    <row r="569" spans="54:56" ht="15">
      <c r="BB569" s="1"/>
      <c r="BC569" t="s">
        <v>1582</v>
      </c>
      <c r="BD569" s="1"/>
    </row>
    <row r="570" spans="54:56" ht="15">
      <c r="BB570" s="1"/>
      <c r="BC570" t="s">
        <v>1583</v>
      </c>
      <c r="BD570" s="1"/>
    </row>
    <row r="571" spans="54:56" ht="15">
      <c r="BB571" s="1"/>
      <c r="BC571" t="s">
        <v>1584</v>
      </c>
      <c r="BD571" s="1"/>
    </row>
    <row r="572" spans="54:56" ht="15">
      <c r="BB572" s="1"/>
      <c r="BC572" t="s">
        <v>1585</v>
      </c>
      <c r="BD572" s="1"/>
    </row>
    <row r="573" spans="54:56" ht="15">
      <c r="BB573" s="1"/>
      <c r="BC573" t="s">
        <v>1586</v>
      </c>
      <c r="BD573" s="1"/>
    </row>
    <row r="574" spans="54:56" ht="15">
      <c r="BB574" s="1"/>
      <c r="BC574" t="s">
        <v>1587</v>
      </c>
      <c r="BD574" s="1"/>
    </row>
    <row r="575" spans="54:56" ht="15">
      <c r="BB575" s="1"/>
      <c r="BC575" t="s">
        <v>1588</v>
      </c>
      <c r="BD575" s="1"/>
    </row>
    <row r="576" spans="54:56" ht="15">
      <c r="BB576" s="1"/>
      <c r="BC576" t="s">
        <v>1589</v>
      </c>
      <c r="BD576" s="1"/>
    </row>
    <row r="577" spans="54:56" ht="15">
      <c r="BB577" s="1"/>
      <c r="BC577" t="s">
        <v>1590</v>
      </c>
      <c r="BD577" s="1"/>
    </row>
    <row r="578" spans="54:56" ht="15">
      <c r="BB578" s="1"/>
      <c r="BC578" t="s">
        <v>1591</v>
      </c>
      <c r="BD578" s="1"/>
    </row>
    <row r="579" spans="54:56" ht="15">
      <c r="BB579" s="1"/>
      <c r="BC579" t="s">
        <v>1592</v>
      </c>
      <c r="BD579" s="1"/>
    </row>
    <row r="580" spans="54:56" ht="15">
      <c r="BB580" s="1"/>
      <c r="BC580" t="s">
        <v>1593</v>
      </c>
      <c r="BD580" s="1"/>
    </row>
    <row r="581" spans="54:56" ht="15">
      <c r="BB581" s="1"/>
      <c r="BC581" t="s">
        <v>1594</v>
      </c>
      <c r="BD581" s="1"/>
    </row>
    <row r="582" spans="54:56" ht="15">
      <c r="BB582" s="1"/>
      <c r="BC582" t="s">
        <v>1595</v>
      </c>
      <c r="BD582" s="1"/>
    </row>
    <row r="583" spans="54:56" ht="15">
      <c r="BB583" s="1"/>
      <c r="BC583" t="s">
        <v>1596</v>
      </c>
      <c r="BD583" s="1"/>
    </row>
    <row r="584" spans="54:56" ht="15">
      <c r="BB584" s="1"/>
      <c r="BC584" t="s">
        <v>1597</v>
      </c>
      <c r="BD584" s="1"/>
    </row>
    <row r="585" spans="54:56" ht="15">
      <c r="BB585" s="1"/>
      <c r="BC585" t="s">
        <v>1598</v>
      </c>
      <c r="BD585" s="1"/>
    </row>
    <row r="586" spans="54:56" ht="15">
      <c r="BB586" s="1"/>
      <c r="BC586" t="s">
        <v>1599</v>
      </c>
      <c r="BD586" s="1"/>
    </row>
    <row r="587" spans="54:56" ht="15">
      <c r="BB587" s="1"/>
      <c r="BC587" t="s">
        <v>1600</v>
      </c>
      <c r="BD587" s="1"/>
    </row>
    <row r="588" spans="54:56" ht="15">
      <c r="BB588" s="1"/>
      <c r="BC588" t="s">
        <v>1601</v>
      </c>
      <c r="BD588" s="1"/>
    </row>
    <row r="589" spans="54:56" ht="15">
      <c r="BB589" s="1"/>
      <c r="BC589" t="s">
        <v>1602</v>
      </c>
      <c r="BD589" s="1"/>
    </row>
    <row r="590" spans="54:56" ht="15">
      <c r="BB590" s="1"/>
      <c r="BC590" t="s">
        <v>1603</v>
      </c>
      <c r="BD590" s="1"/>
    </row>
    <row r="591" spans="54:56" ht="15">
      <c r="BB591" s="1"/>
      <c r="BC591" t="s">
        <v>1604</v>
      </c>
      <c r="BD591" s="1"/>
    </row>
    <row r="592" spans="54:56" ht="15">
      <c r="BB592" s="1"/>
      <c r="BC592" t="s">
        <v>1605</v>
      </c>
      <c r="BD592" s="1"/>
    </row>
    <row r="593" spans="54:56" ht="15">
      <c r="BB593" s="1"/>
      <c r="BC593" t="s">
        <v>1606</v>
      </c>
      <c r="BD593" s="1"/>
    </row>
    <row r="594" spans="54:56" ht="15">
      <c r="BB594" s="1"/>
      <c r="BC594" t="s">
        <v>1607</v>
      </c>
      <c r="BD594" s="1"/>
    </row>
    <row r="595" spans="54:56" ht="15">
      <c r="BB595" s="1"/>
      <c r="BC595" t="s">
        <v>1608</v>
      </c>
      <c r="BD595" s="1"/>
    </row>
    <row r="596" spans="54:56" ht="15">
      <c r="BB596" s="1"/>
      <c r="BC596" t="s">
        <v>1609</v>
      </c>
      <c r="BD596" s="1"/>
    </row>
    <row r="597" spans="54:56" ht="15">
      <c r="BB597" s="1"/>
      <c r="BC597" t="s">
        <v>1610</v>
      </c>
      <c r="BD597" s="1"/>
    </row>
    <row r="598" spans="54:56" ht="15">
      <c r="BB598" s="1"/>
      <c r="BC598" t="s">
        <v>1611</v>
      </c>
      <c r="BD598" s="1"/>
    </row>
    <row r="599" spans="54:56" ht="15">
      <c r="BB599" s="1"/>
      <c r="BC599" t="s">
        <v>1612</v>
      </c>
      <c r="BD599" s="1"/>
    </row>
    <row r="600" spans="54:56" ht="15">
      <c r="BB600" s="1"/>
      <c r="BC600" t="s">
        <v>1613</v>
      </c>
      <c r="BD600" s="1"/>
    </row>
    <row r="601" spans="54:56" ht="15">
      <c r="BB601" s="1"/>
      <c r="BC601" t="s">
        <v>1614</v>
      </c>
      <c r="BD601" s="1"/>
    </row>
    <row r="602" spans="54:56" ht="15">
      <c r="BB602" s="1"/>
      <c r="BC602" t="s">
        <v>1615</v>
      </c>
      <c r="BD602" s="1"/>
    </row>
    <row r="603" spans="54:56" ht="15">
      <c r="BB603" s="1"/>
      <c r="BC603" t="s">
        <v>1616</v>
      </c>
      <c r="BD603" s="1"/>
    </row>
    <row r="604" spans="54:56" ht="15">
      <c r="BB604" s="1"/>
      <c r="BC604" t="s">
        <v>1617</v>
      </c>
      <c r="BD604" s="1"/>
    </row>
    <row r="605" spans="54:56" ht="15">
      <c r="BB605" s="1"/>
      <c r="BC605" t="s">
        <v>1618</v>
      </c>
      <c r="BD605" s="1"/>
    </row>
    <row r="606" spans="54:56" ht="15">
      <c r="BB606" s="1"/>
      <c r="BC606" t="s">
        <v>1619</v>
      </c>
      <c r="BD606" s="1"/>
    </row>
    <row r="607" spans="54:56" ht="15">
      <c r="BB607" s="1"/>
      <c r="BC607" t="s">
        <v>1620</v>
      </c>
      <c r="BD607" s="1"/>
    </row>
    <row r="608" spans="54:56" ht="15">
      <c r="BB608" s="1"/>
      <c r="BC608" t="s">
        <v>1621</v>
      </c>
      <c r="BD608" s="1"/>
    </row>
    <row r="609" spans="54:56" ht="15">
      <c r="BB609" s="1"/>
      <c r="BC609" t="s">
        <v>1622</v>
      </c>
      <c r="BD609" s="1"/>
    </row>
    <row r="610" spans="54:56" ht="15">
      <c r="BB610" s="1"/>
      <c r="BC610" t="s">
        <v>1623</v>
      </c>
      <c r="BD610" s="1"/>
    </row>
    <row r="611" spans="54:56" ht="15">
      <c r="BB611" s="1"/>
      <c r="BC611" t="s">
        <v>1624</v>
      </c>
      <c r="BD611" s="1"/>
    </row>
    <row r="612" spans="54:56" ht="15">
      <c r="BB612" s="1"/>
      <c r="BC612" t="s">
        <v>1625</v>
      </c>
      <c r="BD612" s="1"/>
    </row>
    <row r="613" spans="54:56" ht="15">
      <c r="BB613" s="1"/>
      <c r="BC613" t="s">
        <v>1626</v>
      </c>
      <c r="BD613" s="1"/>
    </row>
    <row r="614" spans="54:56" ht="15">
      <c r="BB614" s="1"/>
      <c r="BC614" t="s">
        <v>1627</v>
      </c>
      <c r="BD614" s="1"/>
    </row>
    <row r="615" spans="54:56" ht="15">
      <c r="BB615" s="1"/>
      <c r="BC615" t="s">
        <v>1628</v>
      </c>
      <c r="BD615" s="1"/>
    </row>
    <row r="616" spans="54:56" ht="15">
      <c r="BB616" s="1"/>
      <c r="BC616" t="s">
        <v>1629</v>
      </c>
      <c r="BD616" s="1"/>
    </row>
    <row r="617" spans="54:56" ht="15">
      <c r="BB617" s="1"/>
      <c r="BC617" t="s">
        <v>1630</v>
      </c>
      <c r="BD617" s="1"/>
    </row>
    <row r="618" spans="54:56" ht="15">
      <c r="BB618" s="1"/>
      <c r="BC618" t="s">
        <v>1631</v>
      </c>
      <c r="BD618" s="1"/>
    </row>
    <row r="619" spans="54:56" ht="15">
      <c r="BB619" s="1"/>
      <c r="BC619" t="s">
        <v>1632</v>
      </c>
      <c r="BD619" s="1"/>
    </row>
    <row r="620" spans="54:56" ht="15">
      <c r="BB620" s="1"/>
      <c r="BC620" t="s">
        <v>1633</v>
      </c>
      <c r="BD620" s="1"/>
    </row>
    <row r="621" spans="54:56" ht="15">
      <c r="BB621" s="1"/>
      <c r="BC621" t="s">
        <v>1634</v>
      </c>
      <c r="BD621" s="1"/>
    </row>
    <row r="622" spans="54:56" ht="15">
      <c r="BB622" s="1"/>
      <c r="BC622" t="s">
        <v>1635</v>
      </c>
      <c r="BD622" s="1"/>
    </row>
    <row r="623" spans="54:56" ht="15">
      <c r="BB623" s="1"/>
      <c r="BC623" t="s">
        <v>1636</v>
      </c>
      <c r="BD623" s="1"/>
    </row>
    <row r="624" spans="54:56" ht="15">
      <c r="BB624" s="1"/>
      <c r="BC624" t="s">
        <v>1637</v>
      </c>
      <c r="BD624" s="1"/>
    </row>
    <row r="625" spans="54:56" ht="15">
      <c r="BB625" s="1"/>
      <c r="BC625" t="s">
        <v>1638</v>
      </c>
      <c r="BD625" s="1"/>
    </row>
    <row r="626" spans="54:56" ht="15">
      <c r="BB626" s="1"/>
      <c r="BC626" t="s">
        <v>1639</v>
      </c>
      <c r="BD626" s="1"/>
    </row>
    <row r="627" spans="54:56" ht="15">
      <c r="BB627" s="1"/>
      <c r="BC627" t="s">
        <v>1640</v>
      </c>
      <c r="BD627" s="1"/>
    </row>
    <row r="628" spans="54:56" ht="15">
      <c r="BB628" s="1"/>
      <c r="BC628" t="s">
        <v>1641</v>
      </c>
      <c r="BD628" s="1"/>
    </row>
    <row r="629" spans="54:56" ht="15">
      <c r="BB629" s="1"/>
      <c r="BC629" t="s">
        <v>1642</v>
      </c>
      <c r="BD629" s="1"/>
    </row>
    <row r="630" spans="54:56" ht="15">
      <c r="BB630" s="1"/>
      <c r="BC630" t="s">
        <v>1643</v>
      </c>
      <c r="BD630" s="1"/>
    </row>
    <row r="631" spans="54:56" ht="15">
      <c r="BB631" s="1"/>
      <c r="BC631" t="s">
        <v>1644</v>
      </c>
      <c r="BD631" s="1"/>
    </row>
    <row r="632" spans="54:56" ht="15">
      <c r="BB632" s="1"/>
      <c r="BC632" t="s">
        <v>1645</v>
      </c>
      <c r="BD632" s="1"/>
    </row>
    <row r="633" spans="54:56" ht="15">
      <c r="BB633" s="1"/>
      <c r="BC633" t="s">
        <v>1646</v>
      </c>
      <c r="BD633" s="1"/>
    </row>
    <row r="634" spans="54:56" ht="15">
      <c r="BB634" s="1"/>
      <c r="BC634" t="s">
        <v>1647</v>
      </c>
      <c r="BD634" s="1"/>
    </row>
    <row r="635" spans="54:56" ht="15">
      <c r="BB635" s="1"/>
      <c r="BC635" t="s">
        <v>1648</v>
      </c>
      <c r="BD635" s="1"/>
    </row>
    <row r="636" spans="54:56" ht="15">
      <c r="BB636" s="1"/>
      <c r="BC636" t="s">
        <v>1649</v>
      </c>
      <c r="BD636" s="1"/>
    </row>
    <row r="637" spans="54:56" ht="15">
      <c r="BB637" s="1"/>
      <c r="BC637" t="s">
        <v>1650</v>
      </c>
      <c r="BD637" s="1"/>
    </row>
    <row r="638" spans="54:56" ht="15">
      <c r="BB638" s="1"/>
      <c r="BC638" t="s">
        <v>1651</v>
      </c>
      <c r="BD638" s="1"/>
    </row>
    <row r="639" spans="54:56" ht="15">
      <c r="BB639" s="1"/>
      <c r="BC639" t="s">
        <v>1652</v>
      </c>
      <c r="BD639" s="1"/>
    </row>
    <row r="640" spans="54:56" ht="15">
      <c r="BB640" s="1"/>
      <c r="BC640" t="s">
        <v>1653</v>
      </c>
      <c r="BD640" s="1"/>
    </row>
    <row r="641" spans="54:56" ht="15">
      <c r="BB641" s="1"/>
      <c r="BC641" t="s">
        <v>1654</v>
      </c>
      <c r="BD641" s="1"/>
    </row>
    <row r="642" spans="54:56" ht="15">
      <c r="BB642" s="1"/>
      <c r="BC642" t="s">
        <v>1655</v>
      </c>
      <c r="BD642" s="1"/>
    </row>
    <row r="643" spans="54:56" ht="15">
      <c r="BB643" s="1"/>
      <c r="BC643" t="s">
        <v>1656</v>
      </c>
      <c r="BD643" s="1"/>
    </row>
    <row r="644" spans="54:56" ht="15">
      <c r="BB644" s="1"/>
      <c r="BC644" t="s">
        <v>1657</v>
      </c>
      <c r="BD644" s="1"/>
    </row>
    <row r="645" spans="54:56" ht="15">
      <c r="BB645" s="1"/>
      <c r="BC645" t="s">
        <v>1658</v>
      </c>
      <c r="BD645" s="1"/>
    </row>
    <row r="646" spans="54:56" ht="15">
      <c r="BB646" s="1"/>
      <c r="BC646" t="s">
        <v>1659</v>
      </c>
      <c r="BD646" s="1"/>
    </row>
    <row r="647" spans="54:56" ht="15">
      <c r="BB647" s="1"/>
      <c r="BC647" t="s">
        <v>1660</v>
      </c>
      <c r="BD647" s="1"/>
    </row>
    <row r="648" spans="54:56" ht="15">
      <c r="BB648" s="1"/>
      <c r="BC648" t="s">
        <v>1661</v>
      </c>
      <c r="BD648" s="1"/>
    </row>
    <row r="649" spans="54:56" ht="15">
      <c r="BB649" s="1"/>
      <c r="BC649" t="s">
        <v>1662</v>
      </c>
      <c r="BD649" s="1"/>
    </row>
    <row r="650" spans="54:56" ht="15">
      <c r="BB650" s="1"/>
      <c r="BC650" t="s">
        <v>1663</v>
      </c>
      <c r="BD650" s="1"/>
    </row>
    <row r="651" spans="54:56" ht="15">
      <c r="BB651" s="1"/>
      <c r="BC651" t="s">
        <v>1664</v>
      </c>
      <c r="BD651" s="1"/>
    </row>
    <row r="652" spans="54:56" ht="15">
      <c r="BB652" s="1"/>
      <c r="BC652" t="s">
        <v>1665</v>
      </c>
      <c r="BD652" s="1"/>
    </row>
    <row r="653" spans="54:56" ht="15">
      <c r="BB653" s="1"/>
      <c r="BC653" t="s">
        <v>1666</v>
      </c>
      <c r="BD653" s="1"/>
    </row>
    <row r="654" spans="54:56" ht="15">
      <c r="BB654" s="1"/>
      <c r="BC654" t="s">
        <v>1667</v>
      </c>
      <c r="BD654" s="1"/>
    </row>
    <row r="655" spans="54:56" ht="15">
      <c r="BB655" s="1"/>
      <c r="BC655" t="s">
        <v>1668</v>
      </c>
      <c r="BD655" s="1"/>
    </row>
    <row r="656" spans="54:56" ht="15">
      <c r="BB656" s="1"/>
      <c r="BC656" t="s">
        <v>1669</v>
      </c>
      <c r="BD656" s="1"/>
    </row>
    <row r="657" spans="54:56" ht="15">
      <c r="BB657" s="1"/>
      <c r="BC657" t="s">
        <v>1670</v>
      </c>
      <c r="BD657" s="1"/>
    </row>
    <row r="658" spans="54:56" ht="15">
      <c r="BB658" s="1"/>
      <c r="BC658" t="s">
        <v>1671</v>
      </c>
      <c r="BD658" s="1"/>
    </row>
    <row r="659" spans="54:56" ht="15">
      <c r="BB659" s="1"/>
      <c r="BC659" t="s">
        <v>1672</v>
      </c>
      <c r="BD659" s="1"/>
    </row>
    <row r="660" spans="54:56" ht="15">
      <c r="BB660" s="1"/>
      <c r="BC660" t="s">
        <v>1673</v>
      </c>
      <c r="BD660" s="1"/>
    </row>
    <row r="661" spans="54:56" ht="15">
      <c r="BB661" s="1"/>
      <c r="BC661" t="s">
        <v>1674</v>
      </c>
      <c r="BD661" s="1"/>
    </row>
    <row r="662" spans="54:56" ht="15">
      <c r="BB662" s="1"/>
      <c r="BC662" t="s">
        <v>1675</v>
      </c>
      <c r="BD662" s="1"/>
    </row>
    <row r="663" spans="54:56" ht="15">
      <c r="BB663" s="1"/>
      <c r="BC663" t="s">
        <v>1676</v>
      </c>
      <c r="BD663" s="1"/>
    </row>
    <row r="664" spans="54:56" ht="15">
      <c r="BB664" s="1"/>
      <c r="BC664" t="s">
        <v>1677</v>
      </c>
      <c r="BD664" s="1"/>
    </row>
    <row r="665" spans="54:56" ht="15">
      <c r="BB665" s="1"/>
      <c r="BC665" t="s">
        <v>1678</v>
      </c>
      <c r="BD665" s="1"/>
    </row>
    <row r="666" spans="54:56" ht="15">
      <c r="BB666" s="1"/>
      <c r="BC666" t="s">
        <v>1679</v>
      </c>
      <c r="BD666" s="1"/>
    </row>
    <row r="667" spans="54:56" ht="15">
      <c r="BB667" s="1"/>
      <c r="BC667" t="s">
        <v>1680</v>
      </c>
      <c r="BD667" s="1"/>
    </row>
    <row r="668" spans="54:56" ht="15">
      <c r="BB668" s="1"/>
      <c r="BC668" t="s">
        <v>1681</v>
      </c>
      <c r="BD668" s="1"/>
    </row>
    <row r="669" spans="54:56" ht="15">
      <c r="BB669" s="1"/>
      <c r="BC669" t="s">
        <v>1682</v>
      </c>
      <c r="BD669" s="1"/>
    </row>
    <row r="670" spans="54:56" ht="15">
      <c r="BB670" s="1"/>
      <c r="BC670" t="s">
        <v>1683</v>
      </c>
      <c r="BD670" s="1"/>
    </row>
    <row r="671" spans="54:56" ht="15">
      <c r="BB671" s="1"/>
      <c r="BC671" t="s">
        <v>1684</v>
      </c>
      <c r="BD671" s="1"/>
    </row>
    <row r="672" spans="54:56" ht="15">
      <c r="BB672" s="1"/>
      <c r="BC672" t="s">
        <v>1685</v>
      </c>
      <c r="BD672" s="1"/>
    </row>
    <row r="673" spans="54:56" ht="15">
      <c r="BB673" s="1"/>
      <c r="BC673" t="s">
        <v>1686</v>
      </c>
      <c r="BD673" s="1"/>
    </row>
    <row r="674" spans="54:56" ht="15">
      <c r="BB674" s="1"/>
      <c r="BC674" t="s">
        <v>1687</v>
      </c>
      <c r="BD674" s="1"/>
    </row>
    <row r="675" spans="54:56" ht="15">
      <c r="BB675" s="1"/>
      <c r="BC675" t="s">
        <v>1688</v>
      </c>
      <c r="BD675" s="1"/>
    </row>
    <row r="676" spans="54:56" ht="15">
      <c r="BB676" s="1"/>
      <c r="BC676" t="s">
        <v>1689</v>
      </c>
      <c r="BD676" s="1"/>
    </row>
    <row r="677" spans="54:56" ht="15">
      <c r="BB677" s="1"/>
      <c r="BC677" t="s">
        <v>1690</v>
      </c>
      <c r="BD677" s="1"/>
    </row>
    <row r="678" spans="54:56" ht="15">
      <c r="BB678" s="1"/>
      <c r="BC678" t="s">
        <v>1691</v>
      </c>
      <c r="BD678" s="1"/>
    </row>
    <row r="679" spans="54:56" ht="15">
      <c r="BB679" s="1"/>
      <c r="BC679" t="s">
        <v>1692</v>
      </c>
      <c r="BD679" s="1"/>
    </row>
    <row r="680" spans="54:56" ht="15">
      <c r="BB680" s="1"/>
      <c r="BC680" t="s">
        <v>1693</v>
      </c>
      <c r="BD680" s="1"/>
    </row>
    <row r="681" spans="54:56" ht="15">
      <c r="BB681" s="1"/>
      <c r="BC681" t="s">
        <v>1694</v>
      </c>
      <c r="BD681" s="1"/>
    </row>
    <row r="682" spans="54:56" ht="15">
      <c r="BB682" s="1"/>
      <c r="BC682" t="s">
        <v>1695</v>
      </c>
      <c r="BD682" s="1"/>
    </row>
    <row r="683" spans="54:56" ht="15">
      <c r="BB683" s="1"/>
      <c r="BC683" t="s">
        <v>1696</v>
      </c>
      <c r="BD683" s="1"/>
    </row>
    <row r="684" spans="54:56" ht="15">
      <c r="BB684" s="1"/>
      <c r="BC684" t="s">
        <v>1697</v>
      </c>
      <c r="BD684" s="1"/>
    </row>
    <row r="685" spans="54:56" ht="15">
      <c r="BB685" s="1"/>
      <c r="BC685" t="s">
        <v>1698</v>
      </c>
      <c r="BD685" s="1"/>
    </row>
    <row r="686" spans="54:56" ht="15">
      <c r="BB686" s="1"/>
      <c r="BC686" t="s">
        <v>1699</v>
      </c>
      <c r="BD686" s="1"/>
    </row>
    <row r="687" spans="54:56" ht="15">
      <c r="BB687" s="1"/>
      <c r="BC687" t="s">
        <v>1700</v>
      </c>
      <c r="BD687" s="1"/>
    </row>
    <row r="688" spans="54:56" ht="15">
      <c r="BB688" s="1"/>
      <c r="BC688" t="s">
        <v>1701</v>
      </c>
      <c r="BD688" s="1"/>
    </row>
    <row r="689" spans="54:56" ht="15">
      <c r="BB689" s="1"/>
      <c r="BC689" t="s">
        <v>1702</v>
      </c>
      <c r="BD689" s="1"/>
    </row>
    <row r="690" spans="54:56" ht="15">
      <c r="BB690" s="1"/>
      <c r="BC690" t="s">
        <v>1703</v>
      </c>
      <c r="BD690" s="1"/>
    </row>
    <row r="691" spans="54:56" ht="15">
      <c r="BB691" s="1"/>
      <c r="BC691" t="s">
        <v>1704</v>
      </c>
      <c r="BD691" s="1"/>
    </row>
    <row r="692" spans="54:56" ht="15">
      <c r="BB692" s="1"/>
      <c r="BC692" t="s">
        <v>1705</v>
      </c>
      <c r="BD692" s="1"/>
    </row>
    <row r="693" spans="54:56" ht="15">
      <c r="BB693" s="1"/>
      <c r="BC693" t="s">
        <v>1706</v>
      </c>
      <c r="BD693" s="1"/>
    </row>
    <row r="694" spans="54:56" ht="15">
      <c r="BB694" s="1"/>
      <c r="BC694" t="s">
        <v>1707</v>
      </c>
      <c r="BD694" s="1"/>
    </row>
    <row r="695" spans="54:56" ht="15">
      <c r="BB695" s="1"/>
      <c r="BC695" t="s">
        <v>1708</v>
      </c>
      <c r="BD695" s="1"/>
    </row>
    <row r="696" spans="54:56" ht="15">
      <c r="BB696" s="1"/>
      <c r="BC696" t="s">
        <v>1709</v>
      </c>
      <c r="BD696" s="1"/>
    </row>
    <row r="697" spans="54:56" ht="15">
      <c r="BB697" s="1"/>
      <c r="BC697" t="s">
        <v>1710</v>
      </c>
      <c r="BD697" s="1"/>
    </row>
    <row r="698" spans="54:56" ht="15">
      <c r="BB698" s="1"/>
      <c r="BC698" t="s">
        <v>1711</v>
      </c>
      <c r="BD698" s="1"/>
    </row>
    <row r="699" spans="54:56" ht="15">
      <c r="BB699" s="1"/>
      <c r="BC699" t="s">
        <v>1712</v>
      </c>
      <c r="BD699" s="1"/>
    </row>
    <row r="700" spans="54:56" ht="15">
      <c r="BB700" s="1"/>
      <c r="BC700" t="s">
        <v>1713</v>
      </c>
      <c r="BD700" s="1"/>
    </row>
    <row r="701" spans="54:56" ht="15">
      <c r="BB701" s="1"/>
      <c r="BC701" t="s">
        <v>1714</v>
      </c>
      <c r="BD701" s="1"/>
    </row>
    <row r="702" spans="54:56" ht="15">
      <c r="BB702" s="1"/>
      <c r="BC702" t="s">
        <v>1715</v>
      </c>
      <c r="BD702" s="1"/>
    </row>
    <row r="703" spans="54:56" ht="15">
      <c r="BB703" s="1"/>
      <c r="BC703" t="s">
        <v>1716</v>
      </c>
      <c r="BD703" s="1"/>
    </row>
    <row r="704" spans="54:56" ht="15">
      <c r="BB704" s="1"/>
      <c r="BC704" t="s">
        <v>1717</v>
      </c>
      <c r="BD704" s="1"/>
    </row>
    <row r="705" spans="54:56" ht="15">
      <c r="BB705" s="1"/>
      <c r="BC705" t="s">
        <v>1718</v>
      </c>
      <c r="BD705" s="1"/>
    </row>
    <row r="706" spans="54:56" ht="15">
      <c r="BB706" s="1"/>
      <c r="BC706" t="s">
        <v>1719</v>
      </c>
      <c r="BD706" s="1"/>
    </row>
    <row r="707" spans="54:56" ht="15">
      <c r="BB707" s="1"/>
      <c r="BC707" t="s">
        <v>1720</v>
      </c>
      <c r="BD707" s="1"/>
    </row>
    <row r="708" spans="54:56" ht="15">
      <c r="BB708" s="1"/>
      <c r="BC708" t="s">
        <v>1721</v>
      </c>
      <c r="BD708" s="1"/>
    </row>
    <row r="709" spans="54:56" ht="15">
      <c r="BB709" s="1"/>
      <c r="BC709" t="s">
        <v>1722</v>
      </c>
      <c r="BD709" s="1"/>
    </row>
    <row r="710" spans="54:56" ht="15">
      <c r="BB710" s="1"/>
      <c r="BC710" t="s">
        <v>1723</v>
      </c>
      <c r="BD710" s="1"/>
    </row>
    <row r="711" spans="54:56" ht="15">
      <c r="BB711" s="1"/>
      <c r="BC711" t="s">
        <v>1724</v>
      </c>
      <c r="BD711" s="1"/>
    </row>
    <row r="712" spans="54:56" ht="15">
      <c r="BB712" s="1"/>
      <c r="BC712" t="s">
        <v>1725</v>
      </c>
      <c r="BD712" s="1"/>
    </row>
    <row r="713" spans="54:56" ht="15">
      <c r="BB713" s="1"/>
      <c r="BC713" t="s">
        <v>1726</v>
      </c>
      <c r="BD713" s="1"/>
    </row>
    <row r="714" spans="54:56" ht="15">
      <c r="BB714" s="1"/>
      <c r="BC714" t="s">
        <v>1727</v>
      </c>
      <c r="BD714" s="1"/>
    </row>
    <row r="715" spans="54:56" ht="15">
      <c r="BB715" s="1"/>
      <c r="BC715" t="s">
        <v>1728</v>
      </c>
      <c r="BD715" s="1"/>
    </row>
    <row r="716" spans="54:56" ht="15">
      <c r="BB716" s="1"/>
      <c r="BC716" t="s">
        <v>1729</v>
      </c>
      <c r="BD716" s="1"/>
    </row>
    <row r="717" spans="54:56" ht="15">
      <c r="BB717" s="1"/>
      <c r="BC717" t="s">
        <v>1730</v>
      </c>
      <c r="BD717" s="1"/>
    </row>
    <row r="718" spans="54:56" ht="15">
      <c r="BB718" s="1"/>
      <c r="BC718" t="s">
        <v>1731</v>
      </c>
      <c r="BD718" s="1"/>
    </row>
    <row r="719" spans="54:56" ht="15">
      <c r="BB719" s="1"/>
      <c r="BC719" t="s">
        <v>1732</v>
      </c>
      <c r="BD719" s="1"/>
    </row>
    <row r="720" spans="54:56" ht="15">
      <c r="BB720" s="1"/>
      <c r="BC720" t="s">
        <v>1733</v>
      </c>
      <c r="BD720" s="1"/>
    </row>
    <row r="721" spans="54:56" ht="15">
      <c r="BB721" s="1"/>
      <c r="BC721" t="s">
        <v>1734</v>
      </c>
      <c r="BD721" s="1"/>
    </row>
    <row r="722" spans="54:56" ht="15">
      <c r="BB722" s="1"/>
      <c r="BC722" t="s">
        <v>1735</v>
      </c>
      <c r="BD722" s="1"/>
    </row>
    <row r="723" spans="54:56" ht="15">
      <c r="BB723" s="1"/>
      <c r="BC723" t="s">
        <v>1736</v>
      </c>
      <c r="BD723" s="1"/>
    </row>
    <row r="724" spans="54:56" ht="15">
      <c r="BB724" s="1"/>
      <c r="BC724" t="s">
        <v>1737</v>
      </c>
      <c r="BD724" s="1"/>
    </row>
    <row r="725" spans="54:56" ht="15">
      <c r="BB725" s="1"/>
      <c r="BC725" t="s">
        <v>1738</v>
      </c>
      <c r="BD725" s="1"/>
    </row>
    <row r="726" spans="54:56" ht="15">
      <c r="BB726" s="1"/>
      <c r="BC726" t="s">
        <v>1739</v>
      </c>
      <c r="BD726" s="1"/>
    </row>
    <row r="727" spans="54:56" ht="15">
      <c r="BB727" s="1"/>
      <c r="BC727" t="s">
        <v>1743</v>
      </c>
      <c r="BD727" s="1"/>
    </row>
    <row r="728" spans="54:56" ht="15">
      <c r="BB728" s="1"/>
      <c r="BC728" t="s">
        <v>1744</v>
      </c>
      <c r="BD728" s="1"/>
    </row>
    <row r="729" spans="54:56" ht="15">
      <c r="BB729" s="1"/>
      <c r="BC729" t="s">
        <v>1745</v>
      </c>
      <c r="BD729" s="1"/>
    </row>
    <row r="730" spans="54:56" ht="15">
      <c r="BB730" s="1"/>
      <c r="BC730" t="s">
        <v>1746</v>
      </c>
      <c r="BD730" s="1"/>
    </row>
    <row r="731" spans="54:56" ht="15">
      <c r="BB731" s="1"/>
      <c r="BC731" t="s">
        <v>1747</v>
      </c>
      <c r="BD731" s="1"/>
    </row>
    <row r="732" spans="54:56" ht="15">
      <c r="BB732" s="1"/>
      <c r="BC732" t="s">
        <v>1748</v>
      </c>
      <c r="BD732" s="1"/>
    </row>
    <row r="733" spans="54:56" ht="15">
      <c r="BB733" s="1"/>
      <c r="BC733" t="s">
        <v>1749</v>
      </c>
      <c r="BD733" s="1"/>
    </row>
    <row r="734" spans="54:56" ht="15">
      <c r="BB734" s="1"/>
      <c r="BC734" t="s">
        <v>1750</v>
      </c>
      <c r="BD734" s="1"/>
    </row>
    <row r="735" spans="54:56" ht="15">
      <c r="BB735" s="1"/>
      <c r="BC735" t="s">
        <v>1751</v>
      </c>
      <c r="BD735" s="1"/>
    </row>
    <row r="736" spans="54:56" ht="15">
      <c r="BB736" s="1"/>
      <c r="BC736" t="s">
        <v>1752</v>
      </c>
      <c r="BD736" s="1"/>
    </row>
    <row r="737" spans="54:56" ht="15">
      <c r="BB737" s="1"/>
      <c r="BC737" t="s">
        <v>1753</v>
      </c>
      <c r="BD737" s="1"/>
    </row>
    <row r="738" spans="54:56" ht="15">
      <c r="BB738" s="1"/>
      <c r="BC738" t="s">
        <v>1754</v>
      </c>
      <c r="BD738" s="1"/>
    </row>
    <row r="739" spans="54:56" ht="15">
      <c r="BB739" s="1"/>
      <c r="BC739" t="s">
        <v>1755</v>
      </c>
      <c r="BD739" s="1"/>
    </row>
    <row r="740" spans="54:56" ht="15">
      <c r="BB740" s="1"/>
      <c r="BC740" t="s">
        <v>1756</v>
      </c>
      <c r="BD740" s="1"/>
    </row>
    <row r="741" spans="54:56" ht="15">
      <c r="BB741" s="1"/>
      <c r="BC741" t="s">
        <v>1757</v>
      </c>
      <c r="BD741" s="1"/>
    </row>
    <row r="742" spans="54:56" ht="15">
      <c r="BB742" s="1"/>
      <c r="BC742" t="s">
        <v>1758</v>
      </c>
      <c r="BD742" s="1"/>
    </row>
    <row r="743" spans="54:56" ht="15">
      <c r="BB743" s="1"/>
      <c r="BC743" t="s">
        <v>1759</v>
      </c>
      <c r="BD743" s="1"/>
    </row>
    <row r="744" spans="54:56" ht="15">
      <c r="BB744" s="1"/>
      <c r="BC744" t="s">
        <v>1760</v>
      </c>
      <c r="BD744" s="1"/>
    </row>
    <row r="745" spans="54:56" ht="15">
      <c r="BB745" s="1"/>
      <c r="BC745" t="s">
        <v>1761</v>
      </c>
      <c r="BD745" s="1"/>
    </row>
    <row r="746" spans="54:56" ht="15">
      <c r="BB746" s="1"/>
      <c r="BC746" t="s">
        <v>1762</v>
      </c>
      <c r="BD746" s="1"/>
    </row>
    <row r="747" spans="54:56" ht="15">
      <c r="BB747" s="1"/>
      <c r="BC747" t="s">
        <v>1763</v>
      </c>
      <c r="BD747" s="1"/>
    </row>
    <row r="748" spans="54:56" ht="15">
      <c r="BB748" s="1"/>
      <c r="BC748" t="s">
        <v>1764</v>
      </c>
      <c r="BD748" s="1"/>
    </row>
    <row r="749" spans="54:56" ht="15">
      <c r="BB749" s="1"/>
      <c r="BC749" t="s">
        <v>1765</v>
      </c>
      <c r="BD749" s="1"/>
    </row>
    <row r="750" spans="54:56" ht="15">
      <c r="BB750" s="1"/>
      <c r="BC750" t="s">
        <v>1766</v>
      </c>
      <c r="BD750" s="1"/>
    </row>
    <row r="751" spans="54:56" ht="15">
      <c r="BB751" s="1"/>
      <c r="BC751" t="s">
        <v>1767</v>
      </c>
      <c r="BD751" s="1"/>
    </row>
    <row r="752" spans="54:56" ht="15">
      <c r="BB752" s="1"/>
      <c r="BC752" t="s">
        <v>1768</v>
      </c>
      <c r="BD752" s="1"/>
    </row>
    <row r="753" spans="54:56" ht="15">
      <c r="BB753" s="1"/>
      <c r="BC753" t="s">
        <v>1769</v>
      </c>
      <c r="BD753" s="1"/>
    </row>
    <row r="754" spans="54:56" ht="15">
      <c r="BB754" s="1"/>
      <c r="BC754" t="s">
        <v>1770</v>
      </c>
      <c r="BD754" s="1"/>
    </row>
    <row r="755" spans="54:56" ht="15">
      <c r="BB755" s="1"/>
      <c r="BC755" t="s">
        <v>1771</v>
      </c>
      <c r="BD755" s="1"/>
    </row>
    <row r="756" spans="54:56" ht="15">
      <c r="BB756" s="1"/>
      <c r="BC756" t="s">
        <v>1772</v>
      </c>
      <c r="BD756" s="1"/>
    </row>
    <row r="757" spans="54:56" ht="15">
      <c r="BB757" s="1"/>
      <c r="BC757" t="s">
        <v>1773</v>
      </c>
      <c r="BD757" s="1"/>
    </row>
    <row r="758" spans="54:56" ht="15">
      <c r="BB758" s="1"/>
      <c r="BC758" t="s">
        <v>1774</v>
      </c>
      <c r="BD758" s="1"/>
    </row>
    <row r="759" spans="54:56" ht="15">
      <c r="BB759" s="1"/>
      <c r="BC759" t="s">
        <v>1775</v>
      </c>
      <c r="BD759" s="1"/>
    </row>
    <row r="760" spans="54:56" ht="15">
      <c r="BB760" s="1"/>
      <c r="BC760" t="s">
        <v>1776</v>
      </c>
      <c r="BD760" s="1"/>
    </row>
    <row r="761" spans="54:56" ht="15">
      <c r="BB761" s="1"/>
      <c r="BC761" t="s">
        <v>1777</v>
      </c>
      <c r="BD761" s="1"/>
    </row>
    <row r="762" spans="54:56" ht="15">
      <c r="BB762" s="1"/>
      <c r="BC762" t="s">
        <v>1778</v>
      </c>
      <c r="BD762" s="1"/>
    </row>
    <row r="763" spans="54:56" ht="15">
      <c r="BB763" s="1"/>
      <c r="BC763" t="s">
        <v>1779</v>
      </c>
      <c r="BD763" s="1"/>
    </row>
    <row r="764" spans="54:56" ht="15">
      <c r="BB764" s="1"/>
      <c r="BC764" t="s">
        <v>1780</v>
      </c>
      <c r="BD764" s="1"/>
    </row>
    <row r="765" spans="54:56" ht="15">
      <c r="BB765" s="1"/>
      <c r="BC765" t="s">
        <v>1781</v>
      </c>
      <c r="BD765" s="1"/>
    </row>
    <row r="766" spans="54:56" ht="15">
      <c r="BB766" s="1"/>
      <c r="BC766" t="s">
        <v>1782</v>
      </c>
      <c r="BD766" s="1"/>
    </row>
    <row r="767" spans="54:56" ht="15">
      <c r="BB767" s="1"/>
      <c r="BC767" t="s">
        <v>1783</v>
      </c>
      <c r="BD767" s="1"/>
    </row>
    <row r="768" spans="54:56" ht="15">
      <c r="BB768" s="1"/>
      <c r="BC768" t="s">
        <v>1784</v>
      </c>
      <c r="BD768" s="1"/>
    </row>
    <row r="769" spans="54:56" ht="15">
      <c r="BB769" s="1"/>
      <c r="BC769" t="s">
        <v>1785</v>
      </c>
      <c r="BD769" s="1"/>
    </row>
    <row r="770" spans="54:56" ht="15">
      <c r="BB770" s="1"/>
      <c r="BC770" t="s">
        <v>1786</v>
      </c>
      <c r="BD770" s="1"/>
    </row>
    <row r="771" spans="54:56" ht="15">
      <c r="BB771" s="1"/>
      <c r="BC771" t="s">
        <v>1787</v>
      </c>
      <c r="BD771" s="1"/>
    </row>
    <row r="772" spans="54:56" ht="15">
      <c r="BB772" s="1"/>
      <c r="BC772" t="s">
        <v>1788</v>
      </c>
      <c r="BD772" s="1"/>
    </row>
    <row r="773" spans="54:56" ht="15">
      <c r="BB773" s="1"/>
      <c r="BC773" t="s">
        <v>1789</v>
      </c>
      <c r="BD773" s="1"/>
    </row>
    <row r="774" spans="54:56" ht="15">
      <c r="BB774" s="1"/>
      <c r="BC774" t="s">
        <v>1790</v>
      </c>
      <c r="BD774" s="1"/>
    </row>
    <row r="775" spans="54:56" ht="15">
      <c r="BB775" s="1"/>
      <c r="BC775" t="s">
        <v>1791</v>
      </c>
      <c r="BD775" s="1"/>
    </row>
    <row r="776" spans="54:56" ht="15">
      <c r="BB776" s="1"/>
      <c r="BC776" t="s">
        <v>1792</v>
      </c>
      <c r="BD776" s="1"/>
    </row>
    <row r="777" spans="54:56" ht="15">
      <c r="BB777" s="1"/>
      <c r="BC777" t="s">
        <v>1793</v>
      </c>
      <c r="BD777" s="1"/>
    </row>
    <row r="778" spans="54:56" ht="15">
      <c r="BB778" s="1"/>
      <c r="BC778" t="s">
        <v>1794</v>
      </c>
      <c r="BD778" s="1"/>
    </row>
    <row r="779" spans="54:56" ht="15">
      <c r="BB779" s="1"/>
      <c r="BC779" t="s">
        <v>1795</v>
      </c>
      <c r="BD779" s="1"/>
    </row>
    <row r="780" spans="54:56" ht="15">
      <c r="BB780" s="1"/>
      <c r="BC780" t="s">
        <v>1796</v>
      </c>
      <c r="BD780" s="1"/>
    </row>
    <row r="781" spans="54:56" ht="15">
      <c r="BB781" s="1"/>
      <c r="BC781" t="s">
        <v>1797</v>
      </c>
      <c r="BD781" s="1"/>
    </row>
    <row r="782" spans="54:56" ht="15">
      <c r="BB782" s="1"/>
      <c r="BC782" t="s">
        <v>1798</v>
      </c>
      <c r="BD782" s="1"/>
    </row>
    <row r="783" spans="54:56" ht="15">
      <c r="BB783" s="1"/>
      <c r="BC783" t="s">
        <v>1799</v>
      </c>
      <c r="BD783" s="1"/>
    </row>
    <row r="784" spans="54:56" ht="15">
      <c r="BB784" s="1"/>
      <c r="BC784" t="s">
        <v>1800</v>
      </c>
      <c r="BD784" s="1"/>
    </row>
    <row r="785" spans="54:56" ht="15">
      <c r="BB785" s="1"/>
      <c r="BC785" t="s">
        <v>1801</v>
      </c>
      <c r="BD785" s="1"/>
    </row>
    <row r="786" spans="54:56" ht="15">
      <c r="BB786" s="1"/>
      <c r="BC786" t="s">
        <v>1802</v>
      </c>
      <c r="BD786" s="1"/>
    </row>
    <row r="787" spans="54:56" ht="15">
      <c r="BB787" s="1"/>
      <c r="BC787" t="s">
        <v>1803</v>
      </c>
      <c r="BD787" s="1"/>
    </row>
    <row r="788" spans="54:56" ht="15">
      <c r="BB788" s="1"/>
      <c r="BC788" t="s">
        <v>1804</v>
      </c>
      <c r="BD788" s="1"/>
    </row>
    <row r="789" spans="54:56" ht="15">
      <c r="BB789" s="1"/>
      <c r="BC789" t="s">
        <v>1805</v>
      </c>
      <c r="BD789" s="1"/>
    </row>
    <row r="790" spans="54:56" ht="15">
      <c r="BB790" s="1"/>
      <c r="BC790" t="s">
        <v>1806</v>
      </c>
      <c r="BD790" s="1"/>
    </row>
    <row r="791" spans="54:56" ht="15">
      <c r="BB791" s="1"/>
      <c r="BC791" t="s">
        <v>1807</v>
      </c>
      <c r="BD791" s="1"/>
    </row>
    <row r="792" spans="54:56" ht="15">
      <c r="BB792" s="1"/>
      <c r="BC792" t="s">
        <v>1808</v>
      </c>
      <c r="BD792" s="1"/>
    </row>
    <row r="793" spans="54:56" ht="15">
      <c r="BB793" s="1"/>
      <c r="BC793" t="s">
        <v>1870</v>
      </c>
      <c r="BD793" s="1"/>
    </row>
    <row r="794" spans="54:56" ht="15">
      <c r="BB794" s="1"/>
      <c r="BC794" t="s">
        <v>1809</v>
      </c>
      <c r="BD794" s="1"/>
    </row>
    <row r="795" spans="54:56" ht="15">
      <c r="BB795" s="1"/>
      <c r="BC795" t="s">
        <v>1810</v>
      </c>
      <c r="BD795" s="1"/>
    </row>
    <row r="796" spans="54:56" ht="15">
      <c r="BB796" s="1"/>
      <c r="BC796" t="s">
        <v>1811</v>
      </c>
      <c r="BD796" s="1"/>
    </row>
    <row r="797" spans="54:56" ht="15">
      <c r="BB797" s="1"/>
      <c r="BC797" t="s">
        <v>1812</v>
      </c>
      <c r="BD797" s="1"/>
    </row>
    <row r="798" spans="54:56" ht="15">
      <c r="BB798" s="1"/>
      <c r="BC798" t="s">
        <v>1813</v>
      </c>
      <c r="BD798" s="1"/>
    </row>
    <row r="799" spans="54:56" ht="15">
      <c r="BB799" s="1"/>
      <c r="BC799" t="s">
        <v>1814</v>
      </c>
      <c r="BD799" s="1"/>
    </row>
    <row r="800" spans="54:56" ht="15">
      <c r="BB800" s="1"/>
      <c r="BC800" t="s">
        <v>1815</v>
      </c>
      <c r="BD800" s="1"/>
    </row>
    <row r="801" spans="54:56" ht="15">
      <c r="BB801" s="1"/>
      <c r="BC801" t="s">
        <v>1816</v>
      </c>
      <c r="BD801" s="1"/>
    </row>
    <row r="802" spans="54:56" ht="15">
      <c r="BB802" s="1"/>
      <c r="BC802" t="s">
        <v>1817</v>
      </c>
      <c r="BD802" s="1"/>
    </row>
    <row r="803" spans="54:56" ht="15">
      <c r="BB803" s="1"/>
      <c r="BC803" t="s">
        <v>1818</v>
      </c>
      <c r="BD803" s="1"/>
    </row>
    <row r="804" spans="54:56" ht="15">
      <c r="BB804" s="1"/>
      <c r="BC804" t="s">
        <v>1819</v>
      </c>
      <c r="BD804" s="1"/>
    </row>
    <row r="805" spans="54:56" ht="15">
      <c r="BB805" s="1"/>
      <c r="BC805" t="s">
        <v>1820</v>
      </c>
      <c r="BD805" s="1"/>
    </row>
    <row r="806" spans="54:56" ht="15">
      <c r="BB806" s="1"/>
      <c r="BC806" t="s">
        <v>1821</v>
      </c>
      <c r="BD806" s="1"/>
    </row>
    <row r="807" spans="54:56" ht="15">
      <c r="BB807" s="1"/>
      <c r="BC807" t="s">
        <v>1822</v>
      </c>
      <c r="BD807" s="1"/>
    </row>
    <row r="808" spans="54:56" ht="15">
      <c r="BB808" s="1"/>
      <c r="BC808" t="s">
        <v>1823</v>
      </c>
      <c r="BD808" s="1"/>
    </row>
    <row r="809" spans="54:56" ht="15">
      <c r="BB809" s="1"/>
      <c r="BC809" t="s">
        <v>1824</v>
      </c>
      <c r="BD809" s="1"/>
    </row>
    <row r="810" spans="54:56" ht="15">
      <c r="BB810" s="1"/>
      <c r="BC810" t="s">
        <v>1825</v>
      </c>
      <c r="BD810" s="1"/>
    </row>
    <row r="811" spans="54:56" ht="15">
      <c r="BB811" s="1"/>
      <c r="BC811" t="s">
        <v>1826</v>
      </c>
      <c r="BD811" s="1"/>
    </row>
    <row r="812" spans="54:56" ht="15">
      <c r="BB812" s="1"/>
      <c r="BC812" t="s">
        <v>1827</v>
      </c>
      <c r="BD812" s="1"/>
    </row>
    <row r="813" spans="54:56" ht="15">
      <c r="BB813" s="1"/>
      <c r="BC813" t="s">
        <v>1828</v>
      </c>
      <c r="BD813" s="1"/>
    </row>
    <row r="814" spans="54:56" ht="15">
      <c r="BB814" s="1"/>
      <c r="BC814" t="s">
        <v>1829</v>
      </c>
      <c r="BD814" s="1"/>
    </row>
    <row r="815" spans="54:56" ht="15">
      <c r="BB815" s="1"/>
      <c r="BC815" t="s">
        <v>1830</v>
      </c>
      <c r="BD815" s="1"/>
    </row>
    <row r="816" spans="54:56" ht="15">
      <c r="BB816" s="1"/>
      <c r="BC816" t="s">
        <v>1831</v>
      </c>
      <c r="BD816" s="1"/>
    </row>
    <row r="817" spans="54:56" ht="15">
      <c r="BB817" s="1"/>
      <c r="BC817" t="s">
        <v>1832</v>
      </c>
      <c r="BD817" s="1"/>
    </row>
    <row r="818" spans="54:56" ht="15">
      <c r="BB818" s="1"/>
      <c r="BC818" t="s">
        <v>1833</v>
      </c>
      <c r="BD818" s="1"/>
    </row>
    <row r="819" spans="54:56" ht="15">
      <c r="BB819" s="1"/>
      <c r="BC819" t="s">
        <v>1834</v>
      </c>
      <c r="BD819" s="1"/>
    </row>
    <row r="820" spans="54:56" ht="15">
      <c r="BB820" s="1"/>
      <c r="BC820" t="s">
        <v>1835</v>
      </c>
      <c r="BD820" s="1"/>
    </row>
    <row r="821" spans="54:56" ht="15">
      <c r="BB821" s="1"/>
      <c r="BC821" t="s">
        <v>1836</v>
      </c>
      <c r="BD821" s="1"/>
    </row>
    <row r="822" spans="54:56" ht="15">
      <c r="BB822" s="1"/>
      <c r="BC822" t="s">
        <v>1837</v>
      </c>
      <c r="BD822" s="1"/>
    </row>
    <row r="823" spans="54:56" ht="15">
      <c r="BB823" s="1"/>
      <c r="BC823" t="s">
        <v>1838</v>
      </c>
      <c r="BD823" s="1"/>
    </row>
    <row r="824" spans="54:56" ht="15">
      <c r="BB824" s="1"/>
      <c r="BC824" t="s">
        <v>1839</v>
      </c>
      <c r="BD824" s="1"/>
    </row>
    <row r="825" spans="54:56" ht="15">
      <c r="BB825" s="1"/>
      <c r="BC825" t="s">
        <v>1840</v>
      </c>
      <c r="BD825" s="1"/>
    </row>
    <row r="826" spans="54:56" ht="15">
      <c r="BB826" s="1"/>
      <c r="BC826" t="s">
        <v>1841</v>
      </c>
      <c r="BD826" s="1"/>
    </row>
    <row r="827" spans="54:56" ht="15">
      <c r="BB827" s="1"/>
      <c r="BC827" t="s">
        <v>1842</v>
      </c>
      <c r="BD827" s="1"/>
    </row>
    <row r="828" spans="54:56" ht="15">
      <c r="BB828" s="1"/>
      <c r="BD828" s="1"/>
    </row>
  </sheetData>
  <sheetProtection/>
  <dataValidations count="6">
    <dataValidation type="list" allowBlank="1" showInputMessage="1" showErrorMessage="1" sqref="R34:S158 R31:S31 R8:R30">
      <formula1>$BD$1:$BD$7</formula1>
    </dataValidation>
    <dataValidation type="list" allowBlank="1" showInputMessage="1" showErrorMessage="1" sqref="E34:E158 E8:E31">
      <formula1>$BA$1:$BA$7</formula1>
    </dataValidation>
    <dataValidation type="list" allowBlank="1" showInputMessage="1" showErrorMessage="1" sqref="G34:G158 G8:G31">
      <formula1>$BB$1:$BB$7</formula1>
    </dataValidation>
    <dataValidation type="list" allowBlank="1" showInputMessage="1" showErrorMessage="1" sqref="J8:J9 J34:J158 J29 J31 J11:J27">
      <formula1>$BC$1:$BC$827</formula1>
    </dataValidation>
    <dataValidation type="list" allowBlank="1" showInputMessage="1" showErrorMessage="1" sqref="J30 J28">
      <formula1>$BC$1:$BC$826</formula1>
    </dataValidation>
    <dataValidation type="list" allowBlank="1" showInputMessage="1" showErrorMessage="1" sqref="J10">
      <formula1>$BC$3:$BC$829</formula1>
    </dataValidation>
  </dataValidations>
  <printOptions/>
  <pageMargins left="0.7" right="0.7" top="0.75" bottom="0.75" header="0.3" footer="0.3"/>
  <pageSetup horizontalDpi="600" verticalDpi="600" orientation="landscape" paperSize="9" scale="95" r:id="rId2"/>
  <colBreaks count="1" manualBreakCount="1">
    <brk id="13" max="29" man="1"/>
  </colBreaks>
  <ignoredErrors>
    <ignoredError sqref="B11 B16:B17 B22 B2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187"/>
  <sheetViews>
    <sheetView zoomScalePageLayoutView="0" workbookViewId="0" topLeftCell="A1">
      <selection activeCell="A1" sqref="A1"/>
    </sheetView>
  </sheetViews>
  <sheetFormatPr defaultColWidth="9.140625" defaultRowHeight="15" outlineLevelCol="1"/>
  <cols>
    <col min="2" max="2" width="15.421875" style="25" customWidth="1"/>
    <col min="3" max="3" width="13.28125" style="0" customWidth="1"/>
    <col min="4" max="4" width="12.57421875" style="0" customWidth="1"/>
    <col min="5" max="5" width="12.140625" style="50" bestFit="1" customWidth="1"/>
    <col min="6" max="6" width="12.421875" style="4" bestFit="1" customWidth="1"/>
    <col min="7" max="7" width="11.421875" style="4" bestFit="1" customWidth="1"/>
    <col min="8" max="8" width="11.421875" style="5" customWidth="1"/>
    <col min="9" max="9" width="15.421875" style="5" bestFit="1" customWidth="1"/>
    <col min="10" max="10" width="31.57421875" style="4" customWidth="1"/>
    <col min="11" max="11" width="12.00390625" style="4" customWidth="1"/>
    <col min="12" max="12" width="11.00390625" style="4" customWidth="1"/>
    <col min="13" max="13" width="13.57421875" style="4" customWidth="1"/>
    <col min="14" max="14" width="15.140625" style="4" customWidth="1"/>
    <col min="15" max="15" width="8.140625" style="33" customWidth="1"/>
    <col min="16" max="16" width="11.421875" style="55" customWidth="1"/>
    <col min="17" max="17" width="11.28125" style="0" bestFit="1" customWidth="1"/>
    <col min="18" max="18" width="9.7109375" style="0" customWidth="1"/>
    <col min="19" max="19" width="10.7109375" style="14" customWidth="1"/>
    <col min="20" max="20" width="8.140625" style="14" customWidth="1"/>
    <col min="21" max="21" width="19.28125" style="14" customWidth="1"/>
    <col min="22" max="22" width="12.28125" style="0" bestFit="1" customWidth="1"/>
    <col min="53" max="53" width="11.00390625" style="0" customWidth="1" outlineLevel="1"/>
    <col min="54" max="54" width="11.421875" style="0" customWidth="1" outlineLevel="1"/>
    <col min="55" max="55" width="69.7109375" style="0" customWidth="1" outlineLevel="1"/>
    <col min="56" max="56" width="10.7109375" style="0" customWidth="1" outlineLevel="1"/>
    <col min="145" max="145" width="9.28125" style="0" customWidth="1"/>
  </cols>
  <sheetData>
    <row r="1" spans="2:55" s="1" customFormat="1" ht="15">
      <c r="B1" s="24"/>
      <c r="E1" s="48"/>
      <c r="F1" s="23"/>
      <c r="G1" s="23"/>
      <c r="H1" s="34"/>
      <c r="I1" s="34"/>
      <c r="J1" s="23"/>
      <c r="K1" s="23"/>
      <c r="L1" s="23"/>
      <c r="M1" s="23"/>
      <c r="N1" s="24"/>
      <c r="S1" s="28"/>
      <c r="T1" s="28"/>
      <c r="U1" s="28"/>
      <c r="BC1"/>
    </row>
    <row r="2" spans="2:56" s="1" customFormat="1" ht="15.75">
      <c r="B2" s="24"/>
      <c r="D2" s="15" t="s">
        <v>1515</v>
      </c>
      <c r="E2" s="48"/>
      <c r="F2" s="23"/>
      <c r="G2" s="23"/>
      <c r="H2" s="34"/>
      <c r="I2" s="34"/>
      <c r="J2" s="23"/>
      <c r="K2" s="23"/>
      <c r="L2" s="23"/>
      <c r="M2" s="23"/>
      <c r="N2" s="24"/>
      <c r="P2" s="15"/>
      <c r="S2" s="28"/>
      <c r="T2" s="28"/>
      <c r="U2" s="28"/>
      <c r="BA2" t="s">
        <v>1875</v>
      </c>
      <c r="BB2" t="s">
        <v>1876</v>
      </c>
      <c r="BC2" t="s">
        <v>1877</v>
      </c>
      <c r="BD2" t="s">
        <v>1878</v>
      </c>
    </row>
    <row r="3" spans="2:56" s="1" customFormat="1" ht="15.75">
      <c r="B3" s="24"/>
      <c r="D3" s="15" t="s">
        <v>8</v>
      </c>
      <c r="E3" s="48"/>
      <c r="F3" s="23"/>
      <c r="G3" s="23"/>
      <c r="H3" s="34"/>
      <c r="I3" s="34"/>
      <c r="J3" s="23"/>
      <c r="K3" s="23"/>
      <c r="L3" s="23"/>
      <c r="M3" s="23"/>
      <c r="N3" s="24"/>
      <c r="P3" s="15"/>
      <c r="S3" s="28"/>
      <c r="T3" s="28"/>
      <c r="U3" s="28"/>
      <c r="BA3" t="s">
        <v>1879</v>
      </c>
      <c r="BB3" t="s">
        <v>1880</v>
      </c>
      <c r="BC3" t="s">
        <v>1882</v>
      </c>
      <c r="BD3" t="s">
        <v>1883</v>
      </c>
    </row>
    <row r="4" spans="2:56" s="1" customFormat="1" ht="15.75">
      <c r="B4" s="24"/>
      <c r="D4" s="15" t="s">
        <v>28</v>
      </c>
      <c r="E4" s="48"/>
      <c r="F4" s="23"/>
      <c r="G4" s="23"/>
      <c r="H4" s="34"/>
      <c r="I4" s="34"/>
      <c r="J4" s="23"/>
      <c r="K4" s="23"/>
      <c r="L4" s="23"/>
      <c r="M4" s="23"/>
      <c r="N4" s="24"/>
      <c r="P4" s="15"/>
      <c r="S4" s="28"/>
      <c r="T4" s="28"/>
      <c r="U4" s="28"/>
      <c r="BA4" t="s">
        <v>1884</v>
      </c>
      <c r="BB4" t="s">
        <v>1885</v>
      </c>
      <c r="BC4" t="s">
        <v>1886</v>
      </c>
      <c r="BD4" t="s">
        <v>1887</v>
      </c>
    </row>
    <row r="5" spans="2:56" s="1" customFormat="1" ht="15">
      <c r="B5" s="24"/>
      <c r="E5" s="48"/>
      <c r="F5" s="23"/>
      <c r="G5" s="23"/>
      <c r="H5" s="34"/>
      <c r="I5" s="34"/>
      <c r="J5" s="23"/>
      <c r="K5" s="23"/>
      <c r="L5" s="23"/>
      <c r="M5" s="23"/>
      <c r="N5" s="24"/>
      <c r="S5" s="28"/>
      <c r="T5" s="28"/>
      <c r="U5" s="28"/>
      <c r="BA5" t="s">
        <v>1888</v>
      </c>
      <c r="BB5" t="s">
        <v>1889</v>
      </c>
      <c r="BC5" t="s">
        <v>1890</v>
      </c>
      <c r="BD5" t="s">
        <v>1891</v>
      </c>
    </row>
    <row r="6" spans="2:56" s="1" customFormat="1" ht="15">
      <c r="B6" s="24"/>
      <c r="E6" s="48"/>
      <c r="F6" s="23"/>
      <c r="G6" s="23"/>
      <c r="H6" s="34"/>
      <c r="I6" s="34"/>
      <c r="J6" s="23"/>
      <c r="K6" s="23"/>
      <c r="L6" s="23"/>
      <c r="M6" s="23"/>
      <c r="N6" s="24"/>
      <c r="S6" s="28"/>
      <c r="T6" s="28"/>
      <c r="U6" s="28"/>
      <c r="BA6" t="s">
        <v>1892</v>
      </c>
      <c r="BB6" t="s">
        <v>1893</v>
      </c>
      <c r="BC6" t="s">
        <v>1894</v>
      </c>
      <c r="BD6" t="s">
        <v>1895</v>
      </c>
    </row>
    <row r="7" spans="1:145" s="3" customFormat="1" ht="15">
      <c r="A7" s="7" t="s">
        <v>1854</v>
      </c>
      <c r="B7" s="81" t="s">
        <v>1855</v>
      </c>
      <c r="C7" s="7" t="s">
        <v>1856</v>
      </c>
      <c r="D7" s="7" t="s">
        <v>1857</v>
      </c>
      <c r="E7" s="7" t="s">
        <v>1858</v>
      </c>
      <c r="F7" s="7" t="s">
        <v>1859</v>
      </c>
      <c r="G7" s="7" t="s">
        <v>1860</v>
      </c>
      <c r="H7" s="7" t="s">
        <v>1861</v>
      </c>
      <c r="I7" s="7" t="s">
        <v>1862</v>
      </c>
      <c r="J7" s="7" t="s">
        <v>1863</v>
      </c>
      <c r="K7" s="7" t="s">
        <v>1864</v>
      </c>
      <c r="L7" s="7" t="s">
        <v>1865</v>
      </c>
      <c r="M7" s="81" t="s">
        <v>1866</v>
      </c>
      <c r="N7" s="7" t="s">
        <v>1867</v>
      </c>
      <c r="O7" s="81" t="s">
        <v>1868</v>
      </c>
      <c r="P7" s="80" t="s">
        <v>1869</v>
      </c>
      <c r="Q7" s="7" t="s">
        <v>1870</v>
      </c>
      <c r="R7" s="7" t="s">
        <v>1871</v>
      </c>
      <c r="S7" s="7" t="s">
        <v>1843</v>
      </c>
      <c r="T7" s="7" t="s">
        <v>1872</v>
      </c>
      <c r="U7" s="7" t="s">
        <v>1873</v>
      </c>
      <c r="V7" s="7" t="s">
        <v>1874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1896</v>
      </c>
      <c r="BB7" t="s">
        <v>1897</v>
      </c>
      <c r="BC7" t="s">
        <v>1898</v>
      </c>
      <c r="BD7" t="s">
        <v>1899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s="6">
        <v>1</v>
      </c>
      <c r="B8" s="71" t="s">
        <v>727</v>
      </c>
      <c r="C8" s="11" t="s">
        <v>1267</v>
      </c>
      <c r="D8" s="11" t="s">
        <v>1328</v>
      </c>
      <c r="E8" s="6" t="s">
        <v>1896</v>
      </c>
      <c r="F8" s="6">
        <v>87</v>
      </c>
      <c r="G8" s="6" t="s">
        <v>1901</v>
      </c>
      <c r="H8" s="9" t="s">
        <v>1299</v>
      </c>
      <c r="I8" s="9" t="s">
        <v>1300</v>
      </c>
      <c r="J8" s="6" t="s">
        <v>1825</v>
      </c>
      <c r="K8" s="6" t="s">
        <v>1324</v>
      </c>
      <c r="L8" s="6">
        <v>5</v>
      </c>
      <c r="M8" s="12" t="s">
        <v>1847</v>
      </c>
      <c r="N8" s="6">
        <v>1</v>
      </c>
      <c r="O8" s="18">
        <f>24+50+20</f>
        <v>94</v>
      </c>
      <c r="P8" s="62"/>
      <c r="Q8" s="6"/>
      <c r="R8" s="6"/>
      <c r="S8" s="63" t="s">
        <v>1263</v>
      </c>
      <c r="T8" s="6"/>
      <c r="U8" s="13" t="s">
        <v>128</v>
      </c>
      <c r="V8" s="6"/>
      <c r="W8" s="14"/>
      <c r="BB8" s="1"/>
      <c r="BC8" t="s">
        <v>464</v>
      </c>
      <c r="BD8" s="1"/>
    </row>
    <row r="9" spans="1:56" ht="15">
      <c r="A9" s="6">
        <v>2</v>
      </c>
      <c r="B9" s="71">
        <v>72395883005</v>
      </c>
      <c r="C9" s="11" t="s">
        <v>710</v>
      </c>
      <c r="D9" s="11" t="s">
        <v>711</v>
      </c>
      <c r="E9" s="6" t="s">
        <v>1896</v>
      </c>
      <c r="F9" s="6">
        <v>87</v>
      </c>
      <c r="G9" s="6" t="s">
        <v>1901</v>
      </c>
      <c r="H9" s="9" t="s">
        <v>691</v>
      </c>
      <c r="I9" s="9" t="s">
        <v>696</v>
      </c>
      <c r="J9" s="6" t="s">
        <v>675</v>
      </c>
      <c r="K9" s="6" t="s">
        <v>721</v>
      </c>
      <c r="L9" s="6">
        <v>5</v>
      </c>
      <c r="M9" s="12" t="s">
        <v>1847</v>
      </c>
      <c r="N9" s="6">
        <v>2</v>
      </c>
      <c r="O9" s="18">
        <f>28+46+18</f>
        <v>92</v>
      </c>
      <c r="P9" s="62"/>
      <c r="Q9" s="6"/>
      <c r="R9" s="6"/>
      <c r="S9" s="63" t="s">
        <v>118</v>
      </c>
      <c r="T9" s="6"/>
      <c r="U9" s="13" t="s">
        <v>119</v>
      </c>
      <c r="V9" s="6"/>
      <c r="W9" s="14"/>
      <c r="BB9" s="1"/>
      <c r="BC9" t="s">
        <v>467</v>
      </c>
      <c r="BD9" s="1"/>
    </row>
    <row r="10" spans="1:56" ht="15">
      <c r="A10" s="6">
        <v>3</v>
      </c>
      <c r="B10" s="71">
        <v>62282954129</v>
      </c>
      <c r="C10" s="11" t="s">
        <v>1500</v>
      </c>
      <c r="D10" s="11" t="s">
        <v>1501</v>
      </c>
      <c r="E10" s="6" t="s">
        <v>1896</v>
      </c>
      <c r="F10" s="6">
        <v>87</v>
      </c>
      <c r="G10" s="6" t="s">
        <v>1901</v>
      </c>
      <c r="H10" s="9" t="s">
        <v>1497</v>
      </c>
      <c r="I10" s="9" t="s">
        <v>1498</v>
      </c>
      <c r="J10" s="6" t="s">
        <v>594</v>
      </c>
      <c r="K10" s="6" t="s">
        <v>1499</v>
      </c>
      <c r="L10" s="6">
        <v>5</v>
      </c>
      <c r="M10" s="12" t="s">
        <v>1847</v>
      </c>
      <c r="N10" s="6">
        <v>3</v>
      </c>
      <c r="O10" s="18">
        <f>26+43+20</f>
        <v>89</v>
      </c>
      <c r="P10" s="62"/>
      <c r="Q10" s="6"/>
      <c r="R10" s="6"/>
      <c r="S10" s="63" t="s">
        <v>116</v>
      </c>
      <c r="T10" s="6"/>
      <c r="U10" s="13" t="s">
        <v>117</v>
      </c>
      <c r="V10" s="6"/>
      <c r="W10" s="14"/>
      <c r="BB10" s="1"/>
      <c r="BC10" t="s">
        <v>470</v>
      </c>
      <c r="BD10" s="1"/>
    </row>
    <row r="11" spans="1:56" ht="15">
      <c r="A11" s="6">
        <v>4</v>
      </c>
      <c r="B11" s="71">
        <v>83162664405</v>
      </c>
      <c r="C11" s="11" t="s">
        <v>1221</v>
      </c>
      <c r="D11" s="11" t="s">
        <v>1357</v>
      </c>
      <c r="E11" s="6" t="s">
        <v>1896</v>
      </c>
      <c r="F11" s="6">
        <v>87</v>
      </c>
      <c r="G11" s="6" t="s">
        <v>1901</v>
      </c>
      <c r="H11" s="9" t="s">
        <v>1349</v>
      </c>
      <c r="I11" s="9" t="s">
        <v>1350</v>
      </c>
      <c r="J11" s="6" t="s">
        <v>920</v>
      </c>
      <c r="K11" s="6" t="s">
        <v>687</v>
      </c>
      <c r="L11" s="6">
        <v>5</v>
      </c>
      <c r="M11" s="12" t="s">
        <v>1847</v>
      </c>
      <c r="N11" s="6">
        <v>4</v>
      </c>
      <c r="O11" s="18">
        <f>18+45+18</f>
        <v>81</v>
      </c>
      <c r="P11" s="62"/>
      <c r="Q11" s="6"/>
      <c r="R11" s="6"/>
      <c r="S11" s="63" t="s">
        <v>1058</v>
      </c>
      <c r="T11" s="6"/>
      <c r="U11" s="13" t="s">
        <v>122</v>
      </c>
      <c r="V11" s="6"/>
      <c r="W11" s="14"/>
      <c r="BB11" s="1"/>
      <c r="BC11" t="s">
        <v>472</v>
      </c>
      <c r="BD11" s="1"/>
    </row>
    <row r="12" spans="1:56" ht="15">
      <c r="A12" s="6">
        <v>5</v>
      </c>
      <c r="B12" s="71">
        <v>63571220229</v>
      </c>
      <c r="C12" s="11" t="s">
        <v>1397</v>
      </c>
      <c r="D12" s="11" t="s">
        <v>1398</v>
      </c>
      <c r="E12" s="6" t="s">
        <v>1896</v>
      </c>
      <c r="F12" s="6">
        <v>87</v>
      </c>
      <c r="G12" s="6" t="s">
        <v>1901</v>
      </c>
      <c r="H12" s="9" t="s">
        <v>1392</v>
      </c>
      <c r="I12" s="9" t="s">
        <v>1340</v>
      </c>
      <c r="J12" s="6" t="s">
        <v>1821</v>
      </c>
      <c r="K12" s="6" t="s">
        <v>1242</v>
      </c>
      <c r="L12" s="6">
        <v>5</v>
      </c>
      <c r="M12" s="12" t="s">
        <v>1847</v>
      </c>
      <c r="N12" s="6">
        <v>5</v>
      </c>
      <c r="O12" s="18">
        <f>19+40+18</f>
        <v>77</v>
      </c>
      <c r="P12" s="62"/>
      <c r="Q12" s="6"/>
      <c r="R12" s="6"/>
      <c r="S12" s="63" t="s">
        <v>1057</v>
      </c>
      <c r="T12" s="6"/>
      <c r="U12" s="13" t="s">
        <v>127</v>
      </c>
      <c r="V12" s="6"/>
      <c r="W12" s="14"/>
      <c r="BB12" s="1"/>
      <c r="BC12" t="s">
        <v>474</v>
      </c>
      <c r="BD12" s="1"/>
    </row>
    <row r="13" spans="1:56" ht="15">
      <c r="A13" s="6">
        <v>6</v>
      </c>
      <c r="B13" s="71">
        <v>18348298970</v>
      </c>
      <c r="C13" s="11" t="s">
        <v>1287</v>
      </c>
      <c r="D13" s="11" t="s">
        <v>1288</v>
      </c>
      <c r="E13" s="6" t="s">
        <v>1896</v>
      </c>
      <c r="F13" s="6">
        <v>87</v>
      </c>
      <c r="G13" s="6" t="s">
        <v>1901</v>
      </c>
      <c r="H13" s="9" t="s">
        <v>1280</v>
      </c>
      <c r="I13" s="9" t="s">
        <v>1281</v>
      </c>
      <c r="J13" s="6" t="s">
        <v>858</v>
      </c>
      <c r="K13" s="6" t="s">
        <v>1282</v>
      </c>
      <c r="L13" s="6">
        <v>5</v>
      </c>
      <c r="M13" s="12" t="s">
        <v>1847</v>
      </c>
      <c r="N13" s="6">
        <v>6</v>
      </c>
      <c r="O13" s="18">
        <f>25+30+20</f>
        <v>75</v>
      </c>
      <c r="P13" s="62"/>
      <c r="Q13" s="6"/>
      <c r="R13" s="6"/>
      <c r="S13" s="63" t="s">
        <v>120</v>
      </c>
      <c r="T13" s="6"/>
      <c r="U13" s="13" t="s">
        <v>121</v>
      </c>
      <c r="V13" s="6"/>
      <c r="W13" s="14"/>
      <c r="BB13" s="1"/>
      <c r="BC13" t="s">
        <v>476</v>
      </c>
      <c r="BD13" s="1"/>
    </row>
    <row r="14" spans="1:56" ht="15">
      <c r="A14" s="6">
        <v>7</v>
      </c>
      <c r="B14" s="71" t="s">
        <v>726</v>
      </c>
      <c r="C14" s="11" t="s">
        <v>1852</v>
      </c>
      <c r="D14" s="11" t="s">
        <v>1308</v>
      </c>
      <c r="E14" s="6" t="s">
        <v>1896</v>
      </c>
      <c r="F14" s="6">
        <v>87</v>
      </c>
      <c r="G14" s="6" t="s">
        <v>1901</v>
      </c>
      <c r="H14" s="9" t="s">
        <v>1299</v>
      </c>
      <c r="I14" s="9" t="s">
        <v>1300</v>
      </c>
      <c r="J14" s="6" t="s">
        <v>1149</v>
      </c>
      <c r="K14" s="6" t="s">
        <v>1301</v>
      </c>
      <c r="L14" s="6">
        <v>5</v>
      </c>
      <c r="M14" s="12" t="s">
        <v>1847</v>
      </c>
      <c r="N14" s="6">
        <v>7</v>
      </c>
      <c r="O14" s="18">
        <f>21+41+10</f>
        <v>72</v>
      </c>
      <c r="P14" s="62"/>
      <c r="Q14" s="6"/>
      <c r="R14" s="6"/>
      <c r="S14" s="63" t="s">
        <v>123</v>
      </c>
      <c r="T14" s="6"/>
      <c r="U14" s="13" t="s">
        <v>124</v>
      </c>
      <c r="V14" s="6"/>
      <c r="W14" s="14"/>
      <c r="BB14" s="1"/>
      <c r="BC14" t="s">
        <v>478</v>
      </c>
      <c r="BD14" s="1"/>
    </row>
    <row r="15" spans="1:56" ht="15">
      <c r="A15" s="6">
        <v>8</v>
      </c>
      <c r="B15" s="71">
        <v>91890791303</v>
      </c>
      <c r="C15" s="11" t="s">
        <v>1292</v>
      </c>
      <c r="D15" s="11" t="s">
        <v>1385</v>
      </c>
      <c r="E15" s="6" t="s">
        <v>1896</v>
      </c>
      <c r="F15" s="6">
        <v>87</v>
      </c>
      <c r="G15" s="6" t="s">
        <v>1901</v>
      </c>
      <c r="H15" s="9" t="s">
        <v>1496</v>
      </c>
      <c r="I15" s="9" t="s">
        <v>1494</v>
      </c>
      <c r="J15" s="6" t="s">
        <v>508</v>
      </c>
      <c r="K15" s="6" t="s">
        <v>1495</v>
      </c>
      <c r="L15" s="6">
        <v>5</v>
      </c>
      <c r="M15" s="12" t="s">
        <v>1847</v>
      </c>
      <c r="N15" s="6">
        <v>8</v>
      </c>
      <c r="O15" s="18">
        <f>11+42+18</f>
        <v>71</v>
      </c>
      <c r="P15" s="62"/>
      <c r="Q15" s="6"/>
      <c r="R15" s="6"/>
      <c r="S15" s="63" t="s">
        <v>114</v>
      </c>
      <c r="T15" s="6"/>
      <c r="U15" s="13" t="s">
        <v>115</v>
      </c>
      <c r="V15" s="6"/>
      <c r="W15" s="14"/>
      <c r="BB15" s="1"/>
      <c r="BC15" t="s">
        <v>481</v>
      </c>
      <c r="BD15" s="1"/>
    </row>
    <row r="16" spans="1:56" ht="15">
      <c r="A16" s="6">
        <v>9</v>
      </c>
      <c r="B16" s="71">
        <v>30523105916</v>
      </c>
      <c r="C16" s="11" t="s">
        <v>1462</v>
      </c>
      <c r="D16" s="11" t="s">
        <v>1463</v>
      </c>
      <c r="E16" s="6" t="s">
        <v>1896</v>
      </c>
      <c r="F16" s="6">
        <v>87</v>
      </c>
      <c r="G16" s="6" t="s">
        <v>1901</v>
      </c>
      <c r="H16" s="9" t="s">
        <v>1235</v>
      </c>
      <c r="I16" s="9" t="s">
        <v>1459</v>
      </c>
      <c r="J16" s="6" t="s">
        <v>404</v>
      </c>
      <c r="K16" s="6" t="s">
        <v>1460</v>
      </c>
      <c r="L16" s="6">
        <v>5</v>
      </c>
      <c r="M16" s="12" t="s">
        <v>1847</v>
      </c>
      <c r="N16" s="6">
        <v>9</v>
      </c>
      <c r="O16" s="18">
        <f>18+27+15</f>
        <v>60</v>
      </c>
      <c r="P16" s="62"/>
      <c r="Q16" s="6"/>
      <c r="R16" s="6"/>
      <c r="S16" s="63" t="s">
        <v>112</v>
      </c>
      <c r="T16" s="6"/>
      <c r="U16" s="13" t="s">
        <v>113</v>
      </c>
      <c r="V16" s="6"/>
      <c r="W16" s="14"/>
      <c r="BB16" s="1"/>
      <c r="BC16" t="s">
        <v>482</v>
      </c>
      <c r="BD16" s="1"/>
    </row>
    <row r="17" spans="1:56" ht="15">
      <c r="A17" s="6">
        <v>10</v>
      </c>
      <c r="B17" s="71">
        <v>13362269488</v>
      </c>
      <c r="C17" s="11" t="s">
        <v>1222</v>
      </c>
      <c r="D17" s="11" t="s">
        <v>1375</v>
      </c>
      <c r="E17" s="6" t="s">
        <v>1896</v>
      </c>
      <c r="F17" s="6">
        <v>87</v>
      </c>
      <c r="G17" s="6" t="s">
        <v>1901</v>
      </c>
      <c r="H17" s="9" t="s">
        <v>1392</v>
      </c>
      <c r="I17" s="9" t="s">
        <v>1340</v>
      </c>
      <c r="J17" s="6" t="s">
        <v>277</v>
      </c>
      <c r="K17" s="6" t="s">
        <v>1242</v>
      </c>
      <c r="L17" s="6">
        <v>5</v>
      </c>
      <c r="M17" s="12" t="s">
        <v>1847</v>
      </c>
      <c r="N17" s="6">
        <v>10</v>
      </c>
      <c r="O17" s="18">
        <f>23+25+10</f>
        <v>58</v>
      </c>
      <c r="P17" s="62"/>
      <c r="Q17" s="6"/>
      <c r="R17" s="6"/>
      <c r="S17" s="63" t="s">
        <v>108</v>
      </c>
      <c r="T17" s="6"/>
      <c r="U17" s="13" t="s">
        <v>109</v>
      </c>
      <c r="V17" s="6"/>
      <c r="W17" s="14"/>
      <c r="BB17" s="1"/>
      <c r="BC17" t="s">
        <v>484</v>
      </c>
      <c r="BD17" s="1"/>
    </row>
    <row r="18" spans="1:56" ht="15">
      <c r="A18" s="6">
        <v>11</v>
      </c>
      <c r="B18" s="71">
        <v>78479562736</v>
      </c>
      <c r="C18" s="11" t="s">
        <v>1314</v>
      </c>
      <c r="D18" s="11" t="s">
        <v>1434</v>
      </c>
      <c r="E18" s="6" t="s">
        <v>1896</v>
      </c>
      <c r="F18" s="6">
        <v>87</v>
      </c>
      <c r="G18" s="6" t="s">
        <v>1901</v>
      </c>
      <c r="H18" s="9" t="s">
        <v>1428</v>
      </c>
      <c r="I18" s="9" t="s">
        <v>1271</v>
      </c>
      <c r="J18" s="6" t="s">
        <v>292</v>
      </c>
      <c r="K18" s="6" t="s">
        <v>1242</v>
      </c>
      <c r="L18" s="6">
        <v>5</v>
      </c>
      <c r="M18" s="12" t="s">
        <v>1847</v>
      </c>
      <c r="N18" s="6">
        <v>11</v>
      </c>
      <c r="O18" s="18">
        <f>16+25+16</f>
        <v>57</v>
      </c>
      <c r="P18" s="62"/>
      <c r="Q18" s="6"/>
      <c r="R18" s="6"/>
      <c r="S18" s="63" t="s">
        <v>110</v>
      </c>
      <c r="T18" s="6"/>
      <c r="U18" s="13" t="s">
        <v>111</v>
      </c>
      <c r="V18" s="6"/>
      <c r="W18" s="14"/>
      <c r="BB18" s="1"/>
      <c r="BC18" t="s">
        <v>491</v>
      </c>
      <c r="BD18" s="1"/>
    </row>
    <row r="19" spans="1:56" ht="15">
      <c r="A19" s="6">
        <v>12</v>
      </c>
      <c r="B19" s="71">
        <v>35112928527</v>
      </c>
      <c r="C19" s="11" t="s">
        <v>1311</v>
      </c>
      <c r="D19" s="11" t="s">
        <v>1469</v>
      </c>
      <c r="E19" s="6" t="s">
        <v>1896</v>
      </c>
      <c r="F19" s="6">
        <v>87</v>
      </c>
      <c r="G19" s="6" t="s">
        <v>1901</v>
      </c>
      <c r="H19" s="9" t="s">
        <v>1235</v>
      </c>
      <c r="I19" s="9" t="s">
        <v>1459</v>
      </c>
      <c r="J19" s="6" t="s">
        <v>1206</v>
      </c>
      <c r="K19" s="6" t="s">
        <v>1466</v>
      </c>
      <c r="L19" s="6">
        <v>5</v>
      </c>
      <c r="M19" s="12" t="s">
        <v>1847</v>
      </c>
      <c r="N19" s="6">
        <v>12</v>
      </c>
      <c r="O19" s="18">
        <f>16+30+10</f>
        <v>56</v>
      </c>
      <c r="P19" s="62"/>
      <c r="Q19" s="6"/>
      <c r="R19" s="6"/>
      <c r="S19" s="63" t="s">
        <v>125</v>
      </c>
      <c r="T19" s="6"/>
      <c r="U19" s="13" t="s">
        <v>126</v>
      </c>
      <c r="V19" s="6"/>
      <c r="W19" s="14"/>
      <c r="BB19" s="1"/>
      <c r="BC19" t="s">
        <v>494</v>
      </c>
      <c r="BD19" s="1"/>
    </row>
    <row r="20" spans="54:56" ht="15">
      <c r="BB20" s="1"/>
      <c r="BC20" t="s">
        <v>1674</v>
      </c>
      <c r="BD20" s="1"/>
    </row>
    <row r="21" spans="54:56" ht="15">
      <c r="BB21" s="1"/>
      <c r="BC21" t="s">
        <v>1675</v>
      </c>
      <c r="BD21" s="1"/>
    </row>
    <row r="22" spans="54:56" ht="15">
      <c r="BB22" s="1"/>
      <c r="BC22" t="s">
        <v>1676</v>
      </c>
      <c r="BD22" s="1"/>
    </row>
    <row r="23" spans="54:56" ht="15">
      <c r="BB23" s="1"/>
      <c r="BC23" t="s">
        <v>1677</v>
      </c>
      <c r="BD23" s="1"/>
    </row>
    <row r="24" spans="54:56" ht="15">
      <c r="BB24" s="1"/>
      <c r="BC24" t="s">
        <v>1678</v>
      </c>
      <c r="BD24" s="1"/>
    </row>
    <row r="25" spans="54:56" ht="15">
      <c r="BB25" s="1"/>
      <c r="BC25" t="s">
        <v>1679</v>
      </c>
      <c r="BD25" s="1"/>
    </row>
    <row r="26" spans="54:56" ht="15">
      <c r="BB26" s="1"/>
      <c r="BC26" t="s">
        <v>1680</v>
      </c>
      <c r="BD26" s="1"/>
    </row>
    <row r="27" spans="54:56" ht="15">
      <c r="BB27" s="1"/>
      <c r="BC27" t="s">
        <v>1681</v>
      </c>
      <c r="BD27" s="1"/>
    </row>
    <row r="28" spans="54:56" ht="15">
      <c r="BB28" s="1"/>
      <c r="BC28" t="s">
        <v>1682</v>
      </c>
      <c r="BD28" s="1"/>
    </row>
    <row r="29" spans="54:56" ht="15">
      <c r="BB29" s="1"/>
      <c r="BC29" t="s">
        <v>1683</v>
      </c>
      <c r="BD29" s="1"/>
    </row>
    <row r="30" spans="54:56" ht="15">
      <c r="BB30" s="1"/>
      <c r="BC30" t="s">
        <v>1684</v>
      </c>
      <c r="BD30" s="1"/>
    </row>
    <row r="31" spans="54:56" ht="15">
      <c r="BB31" s="1"/>
      <c r="BC31" t="s">
        <v>1685</v>
      </c>
      <c r="BD31" s="1"/>
    </row>
    <row r="32" spans="54:56" ht="15">
      <c r="BB32" s="1"/>
      <c r="BC32" t="s">
        <v>1686</v>
      </c>
      <c r="BD32" s="1"/>
    </row>
    <row r="33" spans="54:56" ht="15">
      <c r="BB33" s="1"/>
      <c r="BC33" t="s">
        <v>1687</v>
      </c>
      <c r="BD33" s="1"/>
    </row>
    <row r="34" spans="54:56" ht="15">
      <c r="BB34" s="1"/>
      <c r="BC34" t="s">
        <v>1688</v>
      </c>
      <c r="BD34" s="1"/>
    </row>
    <row r="35" spans="54:56" ht="15">
      <c r="BB35" s="1"/>
      <c r="BC35" t="s">
        <v>1689</v>
      </c>
      <c r="BD35" s="1"/>
    </row>
    <row r="36" spans="54:56" ht="15">
      <c r="BB36" s="1"/>
      <c r="BC36" t="s">
        <v>1690</v>
      </c>
      <c r="BD36" s="1"/>
    </row>
    <row r="37" spans="54:56" ht="15">
      <c r="BB37" s="1"/>
      <c r="BC37" t="s">
        <v>1691</v>
      </c>
      <c r="BD37" s="1"/>
    </row>
    <row r="38" spans="54:56" ht="15">
      <c r="BB38" s="1"/>
      <c r="BC38" t="s">
        <v>1692</v>
      </c>
      <c r="BD38" s="1"/>
    </row>
    <row r="39" spans="54:56" ht="15">
      <c r="BB39" s="1"/>
      <c r="BC39" t="s">
        <v>1693</v>
      </c>
      <c r="BD39" s="1"/>
    </row>
    <row r="40" spans="54:56" ht="15">
      <c r="BB40" s="1"/>
      <c r="BC40" t="s">
        <v>1694</v>
      </c>
      <c r="BD40" s="1"/>
    </row>
    <row r="41" spans="54:56" ht="15">
      <c r="BB41" s="1"/>
      <c r="BC41" t="s">
        <v>1695</v>
      </c>
      <c r="BD41" s="1"/>
    </row>
    <row r="42" spans="54:56" ht="15">
      <c r="BB42" s="1"/>
      <c r="BC42" t="s">
        <v>1696</v>
      </c>
      <c r="BD42" s="1"/>
    </row>
    <row r="43" spans="54:56" ht="15">
      <c r="BB43" s="1"/>
      <c r="BC43" t="s">
        <v>1697</v>
      </c>
      <c r="BD43" s="1"/>
    </row>
    <row r="44" spans="54:56" ht="15">
      <c r="BB44" s="1"/>
      <c r="BC44" t="s">
        <v>1698</v>
      </c>
      <c r="BD44" s="1"/>
    </row>
    <row r="45" spans="54:56" ht="15">
      <c r="BB45" s="1"/>
      <c r="BC45" t="s">
        <v>1699</v>
      </c>
      <c r="BD45" s="1"/>
    </row>
    <row r="46" spans="54:56" ht="15">
      <c r="BB46" s="1"/>
      <c r="BC46" t="s">
        <v>1700</v>
      </c>
      <c r="BD46" s="1"/>
    </row>
    <row r="47" spans="54:56" ht="15">
      <c r="BB47" s="1"/>
      <c r="BC47" t="s">
        <v>1701</v>
      </c>
      <c r="BD47" s="1"/>
    </row>
    <row r="48" spans="54:56" ht="15">
      <c r="BB48" s="1"/>
      <c r="BC48" t="s">
        <v>1702</v>
      </c>
      <c r="BD48" s="1"/>
    </row>
    <row r="49" spans="54:56" ht="15">
      <c r="BB49" s="1"/>
      <c r="BC49" t="s">
        <v>1703</v>
      </c>
      <c r="BD49" s="1"/>
    </row>
    <row r="50" spans="54:56" ht="15">
      <c r="BB50" s="1"/>
      <c r="BC50" t="s">
        <v>1704</v>
      </c>
      <c r="BD50" s="1"/>
    </row>
    <row r="51" spans="54:56" ht="15">
      <c r="BB51" s="1"/>
      <c r="BC51" t="s">
        <v>1705</v>
      </c>
      <c r="BD51" s="1"/>
    </row>
    <row r="52" spans="54:56" ht="15">
      <c r="BB52" s="1"/>
      <c r="BC52" t="s">
        <v>1706</v>
      </c>
      <c r="BD52" s="1"/>
    </row>
    <row r="53" spans="54:56" ht="15">
      <c r="BB53" s="1"/>
      <c r="BC53" t="s">
        <v>1707</v>
      </c>
      <c r="BD53" s="1"/>
    </row>
    <row r="54" spans="54:56" ht="15">
      <c r="BB54" s="1"/>
      <c r="BC54" t="s">
        <v>1708</v>
      </c>
      <c r="BD54" s="1"/>
    </row>
    <row r="55" spans="54:56" ht="15">
      <c r="BB55" s="1"/>
      <c r="BC55" t="s">
        <v>1709</v>
      </c>
      <c r="BD55" s="1"/>
    </row>
    <row r="56" spans="54:56" ht="15">
      <c r="BB56" s="1"/>
      <c r="BC56" t="s">
        <v>1710</v>
      </c>
      <c r="BD56" s="1"/>
    </row>
    <row r="57" spans="54:56" ht="15">
      <c r="BB57" s="1"/>
      <c r="BC57" t="s">
        <v>1711</v>
      </c>
      <c r="BD57" s="1"/>
    </row>
    <row r="58" spans="54:56" ht="15">
      <c r="BB58" s="1"/>
      <c r="BC58" t="s">
        <v>1712</v>
      </c>
      <c r="BD58" s="1"/>
    </row>
    <row r="59" spans="54:56" ht="15">
      <c r="BB59" s="1"/>
      <c r="BC59" t="s">
        <v>1713</v>
      </c>
      <c r="BD59" s="1"/>
    </row>
    <row r="60" spans="54:56" ht="15">
      <c r="BB60" s="1"/>
      <c r="BC60" t="s">
        <v>1714</v>
      </c>
      <c r="BD60" s="1"/>
    </row>
    <row r="61" spans="54:56" ht="15">
      <c r="BB61" s="1"/>
      <c r="BC61" t="s">
        <v>1715</v>
      </c>
      <c r="BD61" s="1"/>
    </row>
    <row r="62" spans="54:56" ht="15">
      <c r="BB62" s="1"/>
      <c r="BC62" t="s">
        <v>1716</v>
      </c>
      <c r="BD62" s="1"/>
    </row>
    <row r="63" spans="54:56" ht="15">
      <c r="BB63" s="1"/>
      <c r="BC63" t="s">
        <v>1717</v>
      </c>
      <c r="BD63" s="1"/>
    </row>
    <row r="64" spans="54:56" ht="15">
      <c r="BB64" s="1"/>
      <c r="BC64" t="s">
        <v>1718</v>
      </c>
      <c r="BD64" s="1"/>
    </row>
    <row r="65" spans="54:56" ht="15">
      <c r="BB65" s="1"/>
      <c r="BC65" t="s">
        <v>1719</v>
      </c>
      <c r="BD65" s="1"/>
    </row>
    <row r="66" spans="54:56" ht="15">
      <c r="BB66" s="1"/>
      <c r="BC66" t="s">
        <v>1720</v>
      </c>
      <c r="BD66" s="1"/>
    </row>
    <row r="67" spans="54:56" ht="15">
      <c r="BB67" s="1"/>
      <c r="BC67" t="s">
        <v>1721</v>
      </c>
      <c r="BD67" s="1"/>
    </row>
    <row r="68" spans="54:56" ht="15">
      <c r="BB68" s="1"/>
      <c r="BC68" t="s">
        <v>1722</v>
      </c>
      <c r="BD68" s="1"/>
    </row>
    <row r="69" spans="54:56" ht="15">
      <c r="BB69" s="1"/>
      <c r="BC69" t="s">
        <v>1723</v>
      </c>
      <c r="BD69" s="1"/>
    </row>
    <row r="70" spans="54:56" ht="15">
      <c r="BB70" s="1"/>
      <c r="BC70" t="s">
        <v>1724</v>
      </c>
      <c r="BD70" s="1"/>
    </row>
    <row r="71" spans="54:56" ht="15">
      <c r="BB71" s="1"/>
      <c r="BC71" t="s">
        <v>1725</v>
      </c>
      <c r="BD71" s="1"/>
    </row>
    <row r="72" spans="54:56" ht="15">
      <c r="BB72" s="1"/>
      <c r="BC72" t="s">
        <v>1726</v>
      </c>
      <c r="BD72" s="1"/>
    </row>
    <row r="73" spans="54:56" ht="15">
      <c r="BB73" s="1"/>
      <c r="BC73" t="s">
        <v>1727</v>
      </c>
      <c r="BD73" s="1"/>
    </row>
    <row r="74" spans="54:56" ht="15">
      <c r="BB74" s="1"/>
      <c r="BC74" t="s">
        <v>1728</v>
      </c>
      <c r="BD74" s="1"/>
    </row>
    <row r="75" spans="54:56" ht="15">
      <c r="BB75" s="1"/>
      <c r="BC75" t="s">
        <v>1729</v>
      </c>
      <c r="BD75" s="1"/>
    </row>
    <row r="76" spans="54:56" ht="15">
      <c r="BB76" s="1"/>
      <c r="BC76" t="s">
        <v>1730</v>
      </c>
      <c r="BD76" s="1"/>
    </row>
    <row r="77" spans="54:56" ht="15">
      <c r="BB77" s="1"/>
      <c r="BC77" t="s">
        <v>1731</v>
      </c>
      <c r="BD77" s="1"/>
    </row>
    <row r="78" spans="54:56" ht="15">
      <c r="BB78" s="1"/>
      <c r="BC78" t="s">
        <v>1732</v>
      </c>
      <c r="BD78" s="1"/>
    </row>
    <row r="79" spans="54:56" ht="15">
      <c r="BB79" s="1"/>
      <c r="BC79" t="s">
        <v>1733</v>
      </c>
      <c r="BD79" s="1"/>
    </row>
    <row r="80" spans="54:56" ht="15">
      <c r="BB80" s="1"/>
      <c r="BC80" t="s">
        <v>1734</v>
      </c>
      <c r="BD80" s="1"/>
    </row>
    <row r="81" spans="54:56" ht="15">
      <c r="BB81" s="1"/>
      <c r="BC81" t="s">
        <v>1735</v>
      </c>
      <c r="BD81" s="1"/>
    </row>
    <row r="82" spans="54:56" ht="15">
      <c r="BB82" s="1"/>
      <c r="BC82" t="s">
        <v>1736</v>
      </c>
      <c r="BD82" s="1"/>
    </row>
    <row r="83" spans="54:56" ht="15">
      <c r="BB83" s="1"/>
      <c r="BC83" t="s">
        <v>1737</v>
      </c>
      <c r="BD83" s="1"/>
    </row>
    <row r="84" spans="54:56" ht="15">
      <c r="BB84" s="1"/>
      <c r="BC84" t="s">
        <v>1738</v>
      </c>
      <c r="BD84" s="1"/>
    </row>
    <row r="85" spans="54:56" ht="15">
      <c r="BB85" s="1"/>
      <c r="BC85" t="s">
        <v>1739</v>
      </c>
      <c r="BD85" s="1"/>
    </row>
    <row r="86" spans="54:56" ht="15">
      <c r="BB86" s="1"/>
      <c r="BC86" t="s">
        <v>1743</v>
      </c>
      <c r="BD86" s="1"/>
    </row>
    <row r="87" spans="54:56" ht="15">
      <c r="BB87" s="1"/>
      <c r="BC87" t="s">
        <v>1744</v>
      </c>
      <c r="BD87" s="1"/>
    </row>
    <row r="88" spans="54:56" ht="15">
      <c r="BB88" s="1"/>
      <c r="BC88" t="s">
        <v>1745</v>
      </c>
      <c r="BD88" s="1"/>
    </row>
    <row r="89" spans="54:56" ht="15">
      <c r="BB89" s="1"/>
      <c r="BC89" t="s">
        <v>1746</v>
      </c>
      <c r="BD89" s="1"/>
    </row>
    <row r="90" spans="54:56" ht="15">
      <c r="BB90" s="1"/>
      <c r="BC90" t="s">
        <v>1747</v>
      </c>
      <c r="BD90" s="1"/>
    </row>
    <row r="91" spans="54:56" ht="15">
      <c r="BB91" s="1"/>
      <c r="BC91" t="s">
        <v>1748</v>
      </c>
      <c r="BD91" s="1"/>
    </row>
    <row r="92" spans="54:56" ht="15">
      <c r="BB92" s="1"/>
      <c r="BC92" t="s">
        <v>1749</v>
      </c>
      <c r="BD92" s="1"/>
    </row>
    <row r="93" spans="54:56" ht="15">
      <c r="BB93" s="1"/>
      <c r="BC93" t="s">
        <v>1750</v>
      </c>
      <c r="BD93" s="1"/>
    </row>
    <row r="94" spans="54:56" ht="15">
      <c r="BB94" s="1"/>
      <c r="BC94" t="s">
        <v>1751</v>
      </c>
      <c r="BD94" s="1"/>
    </row>
    <row r="95" spans="54:56" ht="15">
      <c r="BB95" s="1"/>
      <c r="BC95" t="s">
        <v>1752</v>
      </c>
      <c r="BD95" s="1"/>
    </row>
    <row r="96" spans="54:56" ht="15">
      <c r="BB96" s="1"/>
      <c r="BC96" t="s">
        <v>1753</v>
      </c>
      <c r="BD96" s="1"/>
    </row>
    <row r="97" spans="54:56" ht="15">
      <c r="BB97" s="1"/>
      <c r="BC97" t="s">
        <v>1754</v>
      </c>
      <c r="BD97" s="1"/>
    </row>
    <row r="98" spans="54:56" ht="15">
      <c r="BB98" s="1"/>
      <c r="BC98" t="s">
        <v>1755</v>
      </c>
      <c r="BD98" s="1"/>
    </row>
    <row r="99" spans="54:56" ht="15">
      <c r="BB99" s="1"/>
      <c r="BC99" t="s">
        <v>1756</v>
      </c>
      <c r="BD99" s="1"/>
    </row>
    <row r="100" spans="54:56" ht="15">
      <c r="BB100" s="1"/>
      <c r="BC100" t="s">
        <v>1757</v>
      </c>
      <c r="BD100" s="1"/>
    </row>
    <row r="101" spans="54:56" ht="15">
      <c r="BB101" s="1"/>
      <c r="BC101" t="s">
        <v>1758</v>
      </c>
      <c r="BD101" s="1"/>
    </row>
    <row r="102" spans="54:56" ht="15">
      <c r="BB102" s="1"/>
      <c r="BC102" t="s">
        <v>1759</v>
      </c>
      <c r="BD102" s="1"/>
    </row>
    <row r="103" spans="54:56" ht="15">
      <c r="BB103" s="1"/>
      <c r="BC103" t="s">
        <v>1760</v>
      </c>
      <c r="BD103" s="1"/>
    </row>
    <row r="104" spans="54:56" ht="15">
      <c r="BB104" s="1"/>
      <c r="BC104" t="s">
        <v>1761</v>
      </c>
      <c r="BD104" s="1"/>
    </row>
    <row r="105" spans="54:56" ht="15">
      <c r="BB105" s="1"/>
      <c r="BC105" t="s">
        <v>1762</v>
      </c>
      <c r="BD105" s="1"/>
    </row>
    <row r="106" spans="54:56" ht="15">
      <c r="BB106" s="1"/>
      <c r="BC106" t="s">
        <v>1763</v>
      </c>
      <c r="BD106" s="1"/>
    </row>
    <row r="107" spans="54:56" ht="15">
      <c r="BB107" s="1"/>
      <c r="BC107" t="s">
        <v>1764</v>
      </c>
      <c r="BD107" s="1"/>
    </row>
    <row r="108" spans="54:56" ht="15">
      <c r="BB108" s="1"/>
      <c r="BC108" t="s">
        <v>1765</v>
      </c>
      <c r="BD108" s="1"/>
    </row>
    <row r="109" spans="54:56" ht="15">
      <c r="BB109" s="1"/>
      <c r="BC109" t="s">
        <v>1766</v>
      </c>
      <c r="BD109" s="1"/>
    </row>
    <row r="110" spans="54:56" ht="15">
      <c r="BB110" s="1"/>
      <c r="BC110" t="s">
        <v>1767</v>
      </c>
      <c r="BD110" s="1"/>
    </row>
    <row r="111" spans="54:56" ht="15">
      <c r="BB111" s="1"/>
      <c r="BC111" t="s">
        <v>1768</v>
      </c>
      <c r="BD111" s="1"/>
    </row>
    <row r="112" spans="54:56" ht="15">
      <c r="BB112" s="1"/>
      <c r="BC112" t="s">
        <v>1769</v>
      </c>
      <c r="BD112" s="1"/>
    </row>
    <row r="113" spans="54:56" ht="15">
      <c r="BB113" s="1"/>
      <c r="BC113" t="s">
        <v>1770</v>
      </c>
      <c r="BD113" s="1"/>
    </row>
    <row r="114" spans="54:56" ht="15">
      <c r="BB114" s="1"/>
      <c r="BC114" t="s">
        <v>1771</v>
      </c>
      <c r="BD114" s="1"/>
    </row>
    <row r="115" spans="54:56" ht="15">
      <c r="BB115" s="1"/>
      <c r="BC115" t="s">
        <v>1772</v>
      </c>
      <c r="BD115" s="1"/>
    </row>
    <row r="116" spans="54:56" ht="15">
      <c r="BB116" s="1"/>
      <c r="BC116" t="s">
        <v>1773</v>
      </c>
      <c r="BD116" s="1"/>
    </row>
    <row r="117" spans="54:56" ht="15">
      <c r="BB117" s="1"/>
      <c r="BC117" t="s">
        <v>1774</v>
      </c>
      <c r="BD117" s="1"/>
    </row>
    <row r="118" spans="54:56" ht="15">
      <c r="BB118" s="1"/>
      <c r="BC118" t="s">
        <v>1775</v>
      </c>
      <c r="BD118" s="1"/>
    </row>
    <row r="119" spans="54:56" ht="15">
      <c r="BB119" s="1"/>
      <c r="BC119" t="s">
        <v>1776</v>
      </c>
      <c r="BD119" s="1"/>
    </row>
    <row r="120" spans="54:56" ht="15">
      <c r="BB120" s="1"/>
      <c r="BC120" t="s">
        <v>1777</v>
      </c>
      <c r="BD120" s="1"/>
    </row>
    <row r="121" spans="54:56" ht="15">
      <c r="BB121" s="1"/>
      <c r="BC121" t="s">
        <v>1778</v>
      </c>
      <c r="BD121" s="1"/>
    </row>
    <row r="122" spans="54:56" ht="15">
      <c r="BB122" s="1"/>
      <c r="BC122" t="s">
        <v>1779</v>
      </c>
      <c r="BD122" s="1"/>
    </row>
    <row r="123" spans="54:56" ht="15">
      <c r="BB123" s="1"/>
      <c r="BC123" t="s">
        <v>1780</v>
      </c>
      <c r="BD123" s="1"/>
    </row>
    <row r="124" spans="54:56" ht="15">
      <c r="BB124" s="1"/>
      <c r="BC124" t="s">
        <v>1781</v>
      </c>
      <c r="BD124" s="1"/>
    </row>
    <row r="125" spans="54:56" ht="15">
      <c r="BB125" s="1"/>
      <c r="BC125" t="s">
        <v>1782</v>
      </c>
      <c r="BD125" s="1"/>
    </row>
    <row r="126" spans="54:56" ht="15">
      <c r="BB126" s="1"/>
      <c r="BC126" t="s">
        <v>1783</v>
      </c>
      <c r="BD126" s="1"/>
    </row>
    <row r="127" spans="54:56" ht="15">
      <c r="BB127" s="1"/>
      <c r="BC127" t="s">
        <v>1784</v>
      </c>
      <c r="BD127" s="1"/>
    </row>
    <row r="128" spans="54:56" ht="15">
      <c r="BB128" s="1"/>
      <c r="BC128" t="s">
        <v>1785</v>
      </c>
      <c r="BD128" s="1"/>
    </row>
    <row r="129" spans="54:56" ht="15">
      <c r="BB129" s="1"/>
      <c r="BC129" t="s">
        <v>1786</v>
      </c>
      <c r="BD129" s="1"/>
    </row>
    <row r="130" spans="54:56" ht="15">
      <c r="BB130" s="1"/>
      <c r="BC130" t="s">
        <v>1787</v>
      </c>
      <c r="BD130" s="1"/>
    </row>
    <row r="131" spans="54:56" ht="15">
      <c r="BB131" s="1"/>
      <c r="BC131" t="s">
        <v>1788</v>
      </c>
      <c r="BD131" s="1"/>
    </row>
    <row r="132" spans="54:56" ht="15">
      <c r="BB132" s="1"/>
      <c r="BC132" t="s">
        <v>1789</v>
      </c>
      <c r="BD132" s="1"/>
    </row>
    <row r="133" spans="54:56" ht="15">
      <c r="BB133" s="1"/>
      <c r="BC133" t="s">
        <v>1790</v>
      </c>
      <c r="BD133" s="1"/>
    </row>
    <row r="134" spans="54:56" ht="15">
      <c r="BB134" s="1"/>
      <c r="BC134" t="s">
        <v>1791</v>
      </c>
      <c r="BD134" s="1"/>
    </row>
    <row r="135" spans="54:56" ht="15">
      <c r="BB135" s="1"/>
      <c r="BC135" t="s">
        <v>1792</v>
      </c>
      <c r="BD135" s="1"/>
    </row>
    <row r="136" spans="54:56" ht="15">
      <c r="BB136" s="1"/>
      <c r="BC136" t="s">
        <v>1793</v>
      </c>
      <c r="BD136" s="1"/>
    </row>
    <row r="137" spans="54:56" ht="15">
      <c r="BB137" s="1"/>
      <c r="BC137" t="s">
        <v>1794</v>
      </c>
      <c r="BD137" s="1"/>
    </row>
    <row r="138" spans="54:56" ht="15">
      <c r="BB138" s="1"/>
      <c r="BC138" t="s">
        <v>1795</v>
      </c>
      <c r="BD138" s="1"/>
    </row>
    <row r="139" spans="54:56" ht="15">
      <c r="BB139" s="1"/>
      <c r="BC139" t="s">
        <v>1796</v>
      </c>
      <c r="BD139" s="1"/>
    </row>
    <row r="140" spans="54:56" ht="15">
      <c r="BB140" s="1"/>
      <c r="BC140" t="s">
        <v>1797</v>
      </c>
      <c r="BD140" s="1"/>
    </row>
    <row r="141" spans="54:56" ht="15">
      <c r="BB141" s="1"/>
      <c r="BC141" t="s">
        <v>1798</v>
      </c>
      <c r="BD141" s="1"/>
    </row>
    <row r="142" spans="54:56" ht="15">
      <c r="BB142" s="1"/>
      <c r="BC142" t="s">
        <v>1799</v>
      </c>
      <c r="BD142" s="1"/>
    </row>
    <row r="143" spans="54:56" ht="15">
      <c r="BB143" s="1"/>
      <c r="BC143" t="s">
        <v>1800</v>
      </c>
      <c r="BD143" s="1"/>
    </row>
    <row r="144" spans="54:56" ht="15">
      <c r="BB144" s="1"/>
      <c r="BC144" t="s">
        <v>1801</v>
      </c>
      <c r="BD144" s="1"/>
    </row>
    <row r="145" spans="54:56" ht="15">
      <c r="BB145" s="1"/>
      <c r="BC145" t="s">
        <v>1802</v>
      </c>
      <c r="BD145" s="1"/>
    </row>
    <row r="146" spans="54:56" ht="15">
      <c r="BB146" s="1"/>
      <c r="BC146" t="s">
        <v>1803</v>
      </c>
      <c r="BD146" s="1"/>
    </row>
    <row r="147" spans="54:56" ht="15">
      <c r="BB147" s="1"/>
      <c r="BC147" t="s">
        <v>1804</v>
      </c>
      <c r="BD147" s="1"/>
    </row>
    <row r="148" spans="54:56" ht="15">
      <c r="BB148" s="1"/>
      <c r="BC148" t="s">
        <v>1805</v>
      </c>
      <c r="BD148" s="1"/>
    </row>
    <row r="149" spans="54:56" ht="15">
      <c r="BB149" s="1"/>
      <c r="BC149" t="s">
        <v>1806</v>
      </c>
      <c r="BD149" s="1"/>
    </row>
    <row r="150" spans="54:56" ht="15">
      <c r="BB150" s="1"/>
      <c r="BC150" t="s">
        <v>1807</v>
      </c>
      <c r="BD150" s="1"/>
    </row>
    <row r="151" spans="54:56" ht="15">
      <c r="BB151" s="1"/>
      <c r="BC151" t="s">
        <v>1808</v>
      </c>
      <c r="BD151" s="1"/>
    </row>
    <row r="152" spans="54:56" ht="15">
      <c r="BB152" s="1"/>
      <c r="BC152" t="s">
        <v>1870</v>
      </c>
      <c r="BD152" s="1"/>
    </row>
    <row r="153" spans="54:56" ht="15">
      <c r="BB153" s="1"/>
      <c r="BC153" t="s">
        <v>1809</v>
      </c>
      <c r="BD153" s="1"/>
    </row>
    <row r="154" spans="54:56" ht="15">
      <c r="BB154" s="1"/>
      <c r="BC154" t="s">
        <v>1810</v>
      </c>
      <c r="BD154" s="1"/>
    </row>
    <row r="155" spans="54:56" ht="15">
      <c r="BB155" s="1"/>
      <c r="BC155" t="s">
        <v>1811</v>
      </c>
      <c r="BD155" s="1"/>
    </row>
    <row r="156" spans="54:56" ht="15">
      <c r="BB156" s="1"/>
      <c r="BC156" t="s">
        <v>1812</v>
      </c>
      <c r="BD156" s="1"/>
    </row>
    <row r="157" spans="54:56" ht="15">
      <c r="BB157" s="1"/>
      <c r="BC157" t="s">
        <v>1813</v>
      </c>
      <c r="BD157" s="1"/>
    </row>
    <row r="158" spans="54:56" ht="15">
      <c r="BB158" s="1"/>
      <c r="BC158" t="s">
        <v>1814</v>
      </c>
      <c r="BD158" s="1"/>
    </row>
    <row r="159" spans="54:56" ht="15">
      <c r="BB159" s="1"/>
      <c r="BC159" t="s">
        <v>1815</v>
      </c>
      <c r="BD159" s="1"/>
    </row>
    <row r="160" spans="54:56" ht="15">
      <c r="BB160" s="1"/>
      <c r="BC160" t="s">
        <v>1816</v>
      </c>
      <c r="BD160" s="1"/>
    </row>
    <row r="161" spans="54:56" ht="15">
      <c r="BB161" s="1"/>
      <c r="BC161" t="s">
        <v>1817</v>
      </c>
      <c r="BD161" s="1"/>
    </row>
    <row r="162" spans="54:56" ht="15">
      <c r="BB162" s="1"/>
      <c r="BC162" t="s">
        <v>1818</v>
      </c>
      <c r="BD162" s="1"/>
    </row>
    <row r="163" spans="54:56" ht="15">
      <c r="BB163" s="1"/>
      <c r="BC163" t="s">
        <v>1819</v>
      </c>
      <c r="BD163" s="1"/>
    </row>
    <row r="164" spans="54:56" ht="15">
      <c r="BB164" s="1"/>
      <c r="BC164" t="s">
        <v>1820</v>
      </c>
      <c r="BD164" s="1"/>
    </row>
    <row r="165" spans="54:56" ht="15">
      <c r="BB165" s="1"/>
      <c r="BC165" t="s">
        <v>1821</v>
      </c>
      <c r="BD165" s="1"/>
    </row>
    <row r="166" spans="54:56" ht="15">
      <c r="BB166" s="1"/>
      <c r="BC166" t="s">
        <v>1822</v>
      </c>
      <c r="BD166" s="1"/>
    </row>
    <row r="167" spans="54:56" ht="15">
      <c r="BB167" s="1"/>
      <c r="BC167" t="s">
        <v>1823</v>
      </c>
      <c r="BD167" s="1"/>
    </row>
    <row r="168" spans="54:56" ht="15">
      <c r="BB168" s="1"/>
      <c r="BC168" t="s">
        <v>1824</v>
      </c>
      <c r="BD168" s="1"/>
    </row>
    <row r="169" spans="54:56" ht="15">
      <c r="BB169" s="1"/>
      <c r="BC169" t="s">
        <v>1825</v>
      </c>
      <c r="BD169" s="1"/>
    </row>
    <row r="170" spans="54:56" ht="15">
      <c r="BB170" s="1"/>
      <c r="BC170" t="s">
        <v>1826</v>
      </c>
      <c r="BD170" s="1"/>
    </row>
    <row r="171" spans="54:56" ht="15">
      <c r="BB171" s="1"/>
      <c r="BC171" t="s">
        <v>1827</v>
      </c>
      <c r="BD171" s="1"/>
    </row>
    <row r="172" spans="54:56" ht="15">
      <c r="BB172" s="1"/>
      <c r="BC172" t="s">
        <v>1828</v>
      </c>
      <c r="BD172" s="1"/>
    </row>
    <row r="173" spans="54:56" ht="15">
      <c r="BB173" s="1"/>
      <c r="BC173" t="s">
        <v>1829</v>
      </c>
      <c r="BD173" s="1"/>
    </row>
    <row r="174" spans="54:56" ht="15">
      <c r="BB174" s="1"/>
      <c r="BC174" t="s">
        <v>1830</v>
      </c>
      <c r="BD174" s="1"/>
    </row>
    <row r="175" spans="54:56" ht="15">
      <c r="BB175" s="1"/>
      <c r="BC175" t="s">
        <v>1831</v>
      </c>
      <c r="BD175" s="1"/>
    </row>
    <row r="176" spans="54:56" ht="15">
      <c r="BB176" s="1"/>
      <c r="BC176" t="s">
        <v>1832</v>
      </c>
      <c r="BD176" s="1"/>
    </row>
    <row r="177" spans="54:56" ht="15">
      <c r="BB177" s="1"/>
      <c r="BC177" t="s">
        <v>1833</v>
      </c>
      <c r="BD177" s="1"/>
    </row>
    <row r="178" spans="54:56" ht="15">
      <c r="BB178" s="1"/>
      <c r="BC178" t="s">
        <v>1834</v>
      </c>
      <c r="BD178" s="1"/>
    </row>
    <row r="179" spans="54:56" ht="15">
      <c r="BB179" s="1"/>
      <c r="BC179" t="s">
        <v>1835</v>
      </c>
      <c r="BD179" s="1"/>
    </row>
    <row r="180" spans="54:56" ht="15">
      <c r="BB180" s="1"/>
      <c r="BC180" t="s">
        <v>1836</v>
      </c>
      <c r="BD180" s="1"/>
    </row>
    <row r="181" spans="54:56" ht="15">
      <c r="BB181" s="1"/>
      <c r="BC181" t="s">
        <v>1837</v>
      </c>
      <c r="BD181" s="1"/>
    </row>
    <row r="182" spans="54:56" ht="15">
      <c r="BB182" s="1"/>
      <c r="BC182" t="s">
        <v>1838</v>
      </c>
      <c r="BD182" s="1"/>
    </row>
    <row r="183" spans="54:56" ht="15">
      <c r="BB183" s="1"/>
      <c r="BC183" t="s">
        <v>1839</v>
      </c>
      <c r="BD183" s="1"/>
    </row>
    <row r="184" spans="54:56" ht="15">
      <c r="BB184" s="1"/>
      <c r="BC184" t="s">
        <v>1840</v>
      </c>
      <c r="BD184" s="1"/>
    </row>
    <row r="185" spans="54:56" ht="15">
      <c r="BB185" s="1"/>
      <c r="BC185" t="s">
        <v>1841</v>
      </c>
      <c r="BD185" s="1"/>
    </row>
    <row r="186" spans="54:56" ht="15">
      <c r="BB186" s="1"/>
      <c r="BC186" t="s">
        <v>1842</v>
      </c>
      <c r="BD186" s="1"/>
    </row>
    <row r="187" spans="54:56" ht="15">
      <c r="BB187" s="1"/>
      <c r="BD187" s="1"/>
    </row>
  </sheetData>
  <sheetProtection/>
  <dataValidations count="6">
    <dataValidation type="list" allowBlank="1" showInputMessage="1" showErrorMessage="1" sqref="R8:R19">
      <formula1>$BD$1:$BD$7</formula1>
    </dataValidation>
    <dataValidation type="list" allowBlank="1" showInputMessage="1" showErrorMessage="1" sqref="J17">
      <formula1>$BC$1:$BC$213</formula1>
    </dataValidation>
    <dataValidation type="list" allowBlank="1" showInputMessage="1" showErrorMessage="1" sqref="J12:J16 J18:J19">
      <formula1>$BC$1:$BC$186</formula1>
    </dataValidation>
    <dataValidation type="list" allowBlank="1" showInputMessage="1" showErrorMessage="1" sqref="E8:E19">
      <formula1>$BA$1:$BA$7</formula1>
    </dataValidation>
    <dataValidation type="list" allowBlank="1" showInputMessage="1" showErrorMessage="1" sqref="G8:G19">
      <formula1>$BB$1:$BB$7</formula1>
    </dataValidation>
    <dataValidation type="list" allowBlank="1" showInputMessage="1" showErrorMessage="1" sqref="J8:J11">
      <formula1>$BC$1:$BC$185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colBreaks count="2" manualBreakCount="2">
    <brk id="9" max="18" man="1"/>
    <brk id="13" max="18" man="1"/>
  </colBreaks>
  <ignoredErrors>
    <ignoredError sqref="B8 B14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O690"/>
  <sheetViews>
    <sheetView zoomScalePageLayoutView="0" workbookViewId="0" topLeftCell="A1">
      <selection activeCell="A1" sqref="A1"/>
    </sheetView>
  </sheetViews>
  <sheetFormatPr defaultColWidth="9.140625" defaultRowHeight="15" outlineLevelCol="1"/>
  <cols>
    <col min="2" max="2" width="15.421875" style="25" customWidth="1"/>
    <col min="3" max="3" width="13.28125" style="0" customWidth="1"/>
    <col min="4" max="4" width="12.57421875" style="0" customWidth="1"/>
    <col min="5" max="5" width="12.140625" style="50" bestFit="1" customWidth="1"/>
    <col min="6" max="6" width="12.421875" style="4" bestFit="1" customWidth="1"/>
    <col min="7" max="7" width="11.421875" style="4" bestFit="1" customWidth="1"/>
    <col min="8" max="8" width="13.57421875" style="5" customWidth="1"/>
    <col min="9" max="9" width="15.421875" style="5" bestFit="1" customWidth="1"/>
    <col min="10" max="10" width="45.28125" style="4" customWidth="1"/>
    <col min="11" max="11" width="13.00390625" style="4" customWidth="1"/>
    <col min="12" max="12" width="11.7109375" style="4" customWidth="1"/>
    <col min="13" max="13" width="13.57421875" style="4" customWidth="1"/>
    <col min="14" max="14" width="14.421875" style="4" customWidth="1"/>
    <col min="15" max="15" width="9.140625" style="33" customWidth="1"/>
    <col min="16" max="16" width="12.421875" style="55" customWidth="1"/>
    <col min="17" max="17" width="11.28125" style="0" bestFit="1" customWidth="1"/>
    <col min="18" max="18" width="10.7109375" style="0" bestFit="1" customWidth="1"/>
    <col min="19" max="19" width="13.8515625" style="14" customWidth="1"/>
    <col min="20" max="20" width="9.140625" style="14" customWidth="1"/>
    <col min="21" max="21" width="21.7109375" style="14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pans="2:55" s="1" customFormat="1" ht="15">
      <c r="B1" s="24"/>
      <c r="E1" s="48"/>
      <c r="F1" s="23"/>
      <c r="G1" s="23"/>
      <c r="H1" s="34"/>
      <c r="I1" s="34"/>
      <c r="J1" s="23"/>
      <c r="K1" s="23"/>
      <c r="L1" s="23"/>
      <c r="N1" s="24"/>
      <c r="S1" s="28"/>
      <c r="T1" s="28"/>
      <c r="U1" s="28"/>
      <c r="BC1"/>
    </row>
    <row r="2" spans="2:56" s="1" customFormat="1" ht="15.75">
      <c r="B2" s="24"/>
      <c r="D2" s="15" t="s">
        <v>1515</v>
      </c>
      <c r="E2" s="48"/>
      <c r="F2" s="23"/>
      <c r="G2" s="23"/>
      <c r="H2" s="34"/>
      <c r="I2" s="34"/>
      <c r="J2" s="23"/>
      <c r="K2" s="23"/>
      <c r="L2" s="23"/>
      <c r="N2" s="24"/>
      <c r="P2" s="15"/>
      <c r="S2" s="28"/>
      <c r="T2" s="28"/>
      <c r="U2" s="28"/>
      <c r="BA2" t="s">
        <v>1875</v>
      </c>
      <c r="BB2" t="s">
        <v>1876</v>
      </c>
      <c r="BC2" t="s">
        <v>1877</v>
      </c>
      <c r="BD2" t="s">
        <v>1878</v>
      </c>
    </row>
    <row r="3" spans="2:56" s="1" customFormat="1" ht="15.75">
      <c r="B3" s="24"/>
      <c r="D3" s="15" t="s">
        <v>8</v>
      </c>
      <c r="E3" s="48"/>
      <c r="F3" s="23"/>
      <c r="G3" s="23"/>
      <c r="H3" s="34"/>
      <c r="I3" s="34"/>
      <c r="J3" s="23"/>
      <c r="K3" s="23"/>
      <c r="L3" s="23"/>
      <c r="N3" s="24"/>
      <c r="P3" s="15"/>
      <c r="S3" s="28"/>
      <c r="T3" s="28"/>
      <c r="U3" s="28"/>
      <c r="BA3" t="s">
        <v>1879</v>
      </c>
      <c r="BB3" t="s">
        <v>1880</v>
      </c>
      <c r="BC3" t="s">
        <v>1882</v>
      </c>
      <c r="BD3" t="s">
        <v>1883</v>
      </c>
    </row>
    <row r="4" spans="2:56" s="1" customFormat="1" ht="15.75">
      <c r="B4" s="24"/>
      <c r="D4" s="15" t="s">
        <v>29</v>
      </c>
      <c r="E4" s="48"/>
      <c r="F4" s="23"/>
      <c r="G4" s="23"/>
      <c r="H4" s="34"/>
      <c r="I4" s="34"/>
      <c r="J4" s="23"/>
      <c r="K4" s="23"/>
      <c r="L4" s="23"/>
      <c r="N4" s="24"/>
      <c r="P4" s="15"/>
      <c r="S4" s="28"/>
      <c r="T4" s="28"/>
      <c r="U4" s="28"/>
      <c r="BA4" t="s">
        <v>1884</v>
      </c>
      <c r="BB4" t="s">
        <v>1885</v>
      </c>
      <c r="BC4" t="s">
        <v>1886</v>
      </c>
      <c r="BD4" t="s">
        <v>1887</v>
      </c>
    </row>
    <row r="5" spans="2:56" s="1" customFormat="1" ht="15">
      <c r="B5" s="24"/>
      <c r="E5" s="48"/>
      <c r="F5" s="23"/>
      <c r="G5" s="23"/>
      <c r="H5" s="34"/>
      <c r="I5" s="34"/>
      <c r="J5" s="23"/>
      <c r="K5" s="23"/>
      <c r="L5" s="23"/>
      <c r="N5" s="24"/>
      <c r="S5" s="28"/>
      <c r="T5" s="28"/>
      <c r="U5" s="28"/>
      <c r="BA5" t="s">
        <v>1888</v>
      </c>
      <c r="BB5" t="s">
        <v>1889</v>
      </c>
      <c r="BC5" t="s">
        <v>1890</v>
      </c>
      <c r="BD5" t="s">
        <v>1891</v>
      </c>
    </row>
    <row r="6" spans="2:56" s="1" customFormat="1" ht="15">
      <c r="B6" s="24"/>
      <c r="E6" s="48"/>
      <c r="F6" s="23"/>
      <c r="G6" s="23"/>
      <c r="H6" s="34"/>
      <c r="I6" s="34"/>
      <c r="J6" s="23"/>
      <c r="K6" s="23"/>
      <c r="L6" s="23"/>
      <c r="N6" s="24"/>
      <c r="S6" s="28"/>
      <c r="T6" s="28"/>
      <c r="U6" s="28"/>
      <c r="BA6" t="s">
        <v>1892</v>
      </c>
      <c r="BB6" t="s">
        <v>1893</v>
      </c>
      <c r="BC6" t="s">
        <v>1894</v>
      </c>
      <c r="BD6" t="s">
        <v>1895</v>
      </c>
    </row>
    <row r="7" spans="1:145" s="3" customFormat="1" ht="15">
      <c r="A7" s="7" t="s">
        <v>1854</v>
      </c>
      <c r="B7" s="81" t="s">
        <v>1855</v>
      </c>
      <c r="C7" s="7" t="s">
        <v>1856</v>
      </c>
      <c r="D7" s="7" t="s">
        <v>1857</v>
      </c>
      <c r="E7" s="7" t="s">
        <v>1858</v>
      </c>
      <c r="F7" s="7" t="s">
        <v>1859</v>
      </c>
      <c r="G7" s="7" t="s">
        <v>1860</v>
      </c>
      <c r="H7" s="7" t="s">
        <v>1861</v>
      </c>
      <c r="I7" s="7" t="s">
        <v>1862</v>
      </c>
      <c r="J7" s="7" t="s">
        <v>1863</v>
      </c>
      <c r="K7" s="7" t="s">
        <v>1864</v>
      </c>
      <c r="L7" s="7" t="s">
        <v>1865</v>
      </c>
      <c r="M7" s="81" t="s">
        <v>1866</v>
      </c>
      <c r="N7" s="7" t="s">
        <v>1867</v>
      </c>
      <c r="O7" s="81" t="s">
        <v>1868</v>
      </c>
      <c r="P7" s="80" t="s">
        <v>1869</v>
      </c>
      <c r="Q7" s="7" t="s">
        <v>1870</v>
      </c>
      <c r="R7" s="7" t="s">
        <v>1871</v>
      </c>
      <c r="S7" s="7" t="s">
        <v>1843</v>
      </c>
      <c r="T7" s="7" t="s">
        <v>1872</v>
      </c>
      <c r="U7" s="7" t="s">
        <v>1873</v>
      </c>
      <c r="V7" s="7" t="s">
        <v>1874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1896</v>
      </c>
      <c r="BB7" t="s">
        <v>1897</v>
      </c>
      <c r="BC7" t="s">
        <v>1898</v>
      </c>
      <c r="BD7" t="s">
        <v>1899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s="6">
        <v>1</v>
      </c>
      <c r="B8" s="71">
        <v>1656620563</v>
      </c>
      <c r="C8" s="11" t="s">
        <v>1503</v>
      </c>
      <c r="D8" s="11" t="s">
        <v>1438</v>
      </c>
      <c r="E8" s="6" t="s">
        <v>1502</v>
      </c>
      <c r="F8" s="6">
        <v>88</v>
      </c>
      <c r="G8" s="6" t="s">
        <v>1901</v>
      </c>
      <c r="H8" s="9" t="s">
        <v>1497</v>
      </c>
      <c r="I8" s="9" t="s">
        <v>1498</v>
      </c>
      <c r="J8" s="6" t="s">
        <v>594</v>
      </c>
      <c r="K8" s="6" t="s">
        <v>1499</v>
      </c>
      <c r="L8" s="6">
        <v>5</v>
      </c>
      <c r="M8" s="12" t="s">
        <v>1847</v>
      </c>
      <c r="N8" s="6">
        <v>1</v>
      </c>
      <c r="O8" s="18">
        <f>24+49+20</f>
        <v>93</v>
      </c>
      <c r="P8" s="62"/>
      <c r="Q8" s="6"/>
      <c r="R8" s="6"/>
      <c r="S8" s="63" t="s">
        <v>1451</v>
      </c>
      <c r="T8" s="6"/>
      <c r="U8" s="13" t="s">
        <v>13</v>
      </c>
      <c r="V8" s="6"/>
      <c r="W8" s="14"/>
      <c r="BB8" s="1"/>
      <c r="BC8" t="s">
        <v>496</v>
      </c>
      <c r="BD8" s="1"/>
    </row>
    <row r="9" spans="1:56" ht="15">
      <c r="A9" s="6">
        <v>2</v>
      </c>
      <c r="B9" s="71">
        <v>88458619745</v>
      </c>
      <c r="C9" s="11" t="s">
        <v>1225</v>
      </c>
      <c r="D9" s="11" t="s">
        <v>1329</v>
      </c>
      <c r="E9" s="6" t="s">
        <v>1896</v>
      </c>
      <c r="F9" s="6">
        <v>88</v>
      </c>
      <c r="G9" s="6" t="s">
        <v>1901</v>
      </c>
      <c r="H9" s="9" t="s">
        <v>1299</v>
      </c>
      <c r="I9" s="9" t="s">
        <v>1300</v>
      </c>
      <c r="J9" s="6" t="s">
        <v>1825</v>
      </c>
      <c r="K9" s="6" t="s">
        <v>1324</v>
      </c>
      <c r="L9" s="6">
        <v>5</v>
      </c>
      <c r="M9" s="12" t="s">
        <v>1847</v>
      </c>
      <c r="N9" s="6">
        <v>2</v>
      </c>
      <c r="O9" s="18">
        <f>21+44+20</f>
        <v>85</v>
      </c>
      <c r="P9" s="62"/>
      <c r="Q9" s="6"/>
      <c r="R9" s="6"/>
      <c r="S9" s="63" t="s">
        <v>737</v>
      </c>
      <c r="T9" s="6"/>
      <c r="U9" s="13" t="s">
        <v>24</v>
      </c>
      <c r="V9" s="6"/>
      <c r="W9" s="14"/>
      <c r="BB9" s="1"/>
      <c r="BC9" t="s">
        <v>500</v>
      </c>
      <c r="BD9" s="1"/>
    </row>
    <row r="10" spans="1:56" ht="15">
      <c r="A10" s="6">
        <v>3</v>
      </c>
      <c r="B10" s="71">
        <v>41814034817</v>
      </c>
      <c r="C10" s="11" t="s">
        <v>1309</v>
      </c>
      <c r="D10" s="11" t="s">
        <v>1310</v>
      </c>
      <c r="E10" s="6" t="s">
        <v>1896</v>
      </c>
      <c r="F10" s="6">
        <v>88</v>
      </c>
      <c r="G10" s="6" t="s">
        <v>1901</v>
      </c>
      <c r="H10" s="9" t="s">
        <v>1299</v>
      </c>
      <c r="I10" s="9" t="s">
        <v>1300</v>
      </c>
      <c r="J10" s="6" t="s">
        <v>1149</v>
      </c>
      <c r="K10" s="6" t="s">
        <v>1301</v>
      </c>
      <c r="L10" s="6">
        <v>5</v>
      </c>
      <c r="M10" s="12" t="s">
        <v>1847</v>
      </c>
      <c r="N10" s="6">
        <v>3</v>
      </c>
      <c r="O10" s="18">
        <f>20+46+17</f>
        <v>83</v>
      </c>
      <c r="P10" s="62"/>
      <c r="Q10" s="6"/>
      <c r="R10" s="6"/>
      <c r="S10" s="63" t="s">
        <v>20</v>
      </c>
      <c r="T10" s="6"/>
      <c r="U10" s="13" t="s">
        <v>21</v>
      </c>
      <c r="V10" s="6"/>
      <c r="W10" s="14"/>
      <c r="BB10" s="1"/>
      <c r="BC10" t="s">
        <v>503</v>
      </c>
      <c r="BD10" s="1"/>
    </row>
    <row r="11" spans="1:56" ht="15">
      <c r="A11" s="6">
        <v>4</v>
      </c>
      <c r="B11" s="71">
        <v>79143006921</v>
      </c>
      <c r="C11" s="11" t="s">
        <v>1851</v>
      </c>
      <c r="D11" s="11" t="s">
        <v>326</v>
      </c>
      <c r="E11" s="6" t="s">
        <v>1896</v>
      </c>
      <c r="F11" s="6">
        <v>88</v>
      </c>
      <c r="G11" s="6" t="s">
        <v>1901</v>
      </c>
      <c r="H11" s="9" t="s">
        <v>317</v>
      </c>
      <c r="I11" s="9" t="s">
        <v>318</v>
      </c>
      <c r="J11" s="6" t="s">
        <v>961</v>
      </c>
      <c r="K11" s="6" t="s">
        <v>319</v>
      </c>
      <c r="L11" s="6">
        <v>5</v>
      </c>
      <c r="M11" s="12" t="s">
        <v>320</v>
      </c>
      <c r="N11" s="6">
        <v>4</v>
      </c>
      <c r="O11" s="18">
        <f>20+45+18</f>
        <v>83</v>
      </c>
      <c r="P11" s="62"/>
      <c r="Q11" s="6"/>
      <c r="R11" s="6"/>
      <c r="S11" s="63" t="s">
        <v>16</v>
      </c>
      <c r="T11" s="6"/>
      <c r="U11" s="13" t="s">
        <v>17</v>
      </c>
      <c r="V11" s="6"/>
      <c r="W11" s="14"/>
      <c r="BB11" s="1"/>
      <c r="BC11" t="s">
        <v>506</v>
      </c>
      <c r="BD11" s="1"/>
    </row>
    <row r="12" spans="1:56" ht="15">
      <c r="A12" s="6">
        <v>5</v>
      </c>
      <c r="B12" s="71">
        <v>64648416829</v>
      </c>
      <c r="C12" s="11" t="s">
        <v>1382</v>
      </c>
      <c r="D12" s="11" t="s">
        <v>1383</v>
      </c>
      <c r="E12" s="6" t="s">
        <v>1896</v>
      </c>
      <c r="F12" s="6">
        <v>88</v>
      </c>
      <c r="G12" s="6" t="s">
        <v>1901</v>
      </c>
      <c r="H12" s="9" t="s">
        <v>1378</v>
      </c>
      <c r="I12" s="9" t="s">
        <v>1379</v>
      </c>
      <c r="J12" s="6" t="s">
        <v>1184</v>
      </c>
      <c r="K12" s="6" t="s">
        <v>1380</v>
      </c>
      <c r="L12" s="6">
        <v>5</v>
      </c>
      <c r="M12" s="12" t="s">
        <v>1847</v>
      </c>
      <c r="N12" s="6">
        <v>5</v>
      </c>
      <c r="O12" s="18">
        <f>18+47+18</f>
        <v>83</v>
      </c>
      <c r="P12" s="62"/>
      <c r="Q12" s="6"/>
      <c r="R12" s="6"/>
      <c r="S12" s="63" t="s">
        <v>22</v>
      </c>
      <c r="T12" s="6"/>
      <c r="U12" s="13" t="s">
        <v>23</v>
      </c>
      <c r="V12" s="6"/>
      <c r="W12" s="14"/>
      <c r="BB12" s="1"/>
      <c r="BC12" t="s">
        <v>509</v>
      </c>
      <c r="BD12" s="1"/>
    </row>
    <row r="13" spans="1:56" ht="15">
      <c r="A13" s="6">
        <v>6</v>
      </c>
      <c r="B13" s="71">
        <v>83086006001</v>
      </c>
      <c r="C13" s="11" t="s">
        <v>1287</v>
      </c>
      <c r="D13" s="11" t="s">
        <v>1381</v>
      </c>
      <c r="E13" s="6" t="s">
        <v>1896</v>
      </c>
      <c r="F13" s="6">
        <v>88</v>
      </c>
      <c r="G13" s="6" t="s">
        <v>1901</v>
      </c>
      <c r="H13" s="9" t="s">
        <v>1496</v>
      </c>
      <c r="I13" s="9" t="s">
        <v>1494</v>
      </c>
      <c r="J13" s="6" t="s">
        <v>508</v>
      </c>
      <c r="K13" s="6" t="s">
        <v>1495</v>
      </c>
      <c r="L13" s="6">
        <v>5</v>
      </c>
      <c r="M13" s="12" t="s">
        <v>1847</v>
      </c>
      <c r="N13" s="6">
        <v>6</v>
      </c>
      <c r="O13" s="18">
        <f>18+45+19</f>
        <v>82</v>
      </c>
      <c r="P13" s="62"/>
      <c r="Q13" s="6"/>
      <c r="R13" s="6"/>
      <c r="S13" s="63" t="s">
        <v>738</v>
      </c>
      <c r="T13" s="6"/>
      <c r="U13" s="13" t="s">
        <v>12</v>
      </c>
      <c r="V13" s="6"/>
      <c r="W13" s="14"/>
      <c r="BB13" s="1"/>
      <c r="BC13" t="s">
        <v>510</v>
      </c>
      <c r="BD13" s="1"/>
    </row>
    <row r="14" spans="1:56" ht="15">
      <c r="A14" s="6">
        <v>7</v>
      </c>
      <c r="B14" s="71">
        <v>84013579891</v>
      </c>
      <c r="C14" s="11" t="s">
        <v>1853</v>
      </c>
      <c r="D14" s="11" t="s">
        <v>709</v>
      </c>
      <c r="E14" s="6" t="s">
        <v>1896</v>
      </c>
      <c r="F14" s="6">
        <v>88</v>
      </c>
      <c r="G14" s="6" t="s">
        <v>1901</v>
      </c>
      <c r="H14" s="9" t="s">
        <v>691</v>
      </c>
      <c r="I14" s="9" t="s">
        <v>692</v>
      </c>
      <c r="J14" s="6" t="s">
        <v>675</v>
      </c>
      <c r="K14" s="6" t="s">
        <v>721</v>
      </c>
      <c r="L14" s="6">
        <v>5</v>
      </c>
      <c r="M14" s="12" t="s">
        <v>1847</v>
      </c>
      <c r="N14" s="6">
        <v>7</v>
      </c>
      <c r="O14" s="18">
        <f>15+48+19</f>
        <v>82</v>
      </c>
      <c r="P14" s="62"/>
      <c r="Q14" s="6"/>
      <c r="R14" s="6"/>
      <c r="S14" s="63" t="s">
        <v>14</v>
      </c>
      <c r="T14" s="6"/>
      <c r="U14" s="13" t="s">
        <v>15</v>
      </c>
      <c r="V14" s="6"/>
      <c r="W14" s="14"/>
      <c r="BB14" s="1"/>
      <c r="BC14" t="s">
        <v>512</v>
      </c>
      <c r="BD14" s="1"/>
    </row>
    <row r="15" spans="1:56" ht="15">
      <c r="A15" s="6">
        <v>8</v>
      </c>
      <c r="B15" s="71">
        <v>81666442408</v>
      </c>
      <c r="C15" s="11" t="s">
        <v>1278</v>
      </c>
      <c r="D15" s="11" t="s">
        <v>1445</v>
      </c>
      <c r="E15" s="6" t="s">
        <v>1896</v>
      </c>
      <c r="F15" s="6">
        <v>88</v>
      </c>
      <c r="G15" s="6" t="s">
        <v>1901</v>
      </c>
      <c r="H15" s="9" t="s">
        <v>1442</v>
      </c>
      <c r="I15" s="9" t="s">
        <v>1443</v>
      </c>
      <c r="J15" s="6" t="s">
        <v>275</v>
      </c>
      <c r="K15" s="6" t="s">
        <v>1242</v>
      </c>
      <c r="L15" s="6">
        <v>5</v>
      </c>
      <c r="M15" s="12" t="s">
        <v>1847</v>
      </c>
      <c r="N15" s="6">
        <v>8</v>
      </c>
      <c r="O15" s="18">
        <f>21+44+15</f>
        <v>80</v>
      </c>
      <c r="P15" s="62"/>
      <c r="Q15" s="6"/>
      <c r="R15" s="6"/>
      <c r="S15" s="63" t="s">
        <v>1450</v>
      </c>
      <c r="T15" s="6"/>
      <c r="U15" s="13" t="s">
        <v>11</v>
      </c>
      <c r="V15" s="6"/>
      <c r="W15" s="14"/>
      <c r="BB15" s="1"/>
      <c r="BC15" t="s">
        <v>515</v>
      </c>
      <c r="BD15" s="1"/>
    </row>
    <row r="16" spans="1:56" ht="15">
      <c r="A16" s="6">
        <v>9</v>
      </c>
      <c r="B16" s="71">
        <v>45019650745</v>
      </c>
      <c r="C16" s="11" t="s">
        <v>1221</v>
      </c>
      <c r="D16" s="11" t="s">
        <v>1219</v>
      </c>
      <c r="E16" s="6" t="s">
        <v>1896</v>
      </c>
      <c r="F16" s="6">
        <v>88</v>
      </c>
      <c r="G16" s="6" t="s">
        <v>1901</v>
      </c>
      <c r="H16" s="9" t="s">
        <v>1349</v>
      </c>
      <c r="I16" s="9" t="s">
        <v>1407</v>
      </c>
      <c r="J16" s="6" t="s">
        <v>1000</v>
      </c>
      <c r="K16" s="6" t="s">
        <v>1408</v>
      </c>
      <c r="L16" s="6">
        <v>5</v>
      </c>
      <c r="M16" s="12" t="s">
        <v>1847</v>
      </c>
      <c r="N16" s="6">
        <v>9</v>
      </c>
      <c r="O16" s="18">
        <f>17+46+17</f>
        <v>80</v>
      </c>
      <c r="P16" s="62"/>
      <c r="Q16" s="6"/>
      <c r="R16" s="6"/>
      <c r="S16" s="63" t="s">
        <v>18</v>
      </c>
      <c r="T16" s="6"/>
      <c r="U16" s="13" t="s">
        <v>19</v>
      </c>
      <c r="V16" s="6"/>
      <c r="W16" s="14"/>
      <c r="BB16" s="1"/>
      <c r="BC16" t="s">
        <v>513</v>
      </c>
      <c r="BD16" s="1"/>
    </row>
    <row r="17" spans="1:56" ht="15">
      <c r="A17" s="6">
        <v>10</v>
      </c>
      <c r="B17" s="71">
        <v>43815409171</v>
      </c>
      <c r="C17" s="11" t="s">
        <v>1424</v>
      </c>
      <c r="D17" s="11" t="s">
        <v>1393</v>
      </c>
      <c r="E17" s="6" t="s">
        <v>1896</v>
      </c>
      <c r="F17" s="6">
        <v>88</v>
      </c>
      <c r="G17" s="6" t="s">
        <v>1901</v>
      </c>
      <c r="H17" s="9" t="s">
        <v>1428</v>
      </c>
      <c r="I17" s="9" t="s">
        <v>1271</v>
      </c>
      <c r="J17" s="6" t="s">
        <v>292</v>
      </c>
      <c r="K17" s="6" t="s">
        <v>1242</v>
      </c>
      <c r="L17" s="6">
        <v>5</v>
      </c>
      <c r="M17" s="12" t="s">
        <v>1847</v>
      </c>
      <c r="N17" s="6">
        <v>10</v>
      </c>
      <c r="O17" s="18">
        <f>11+43+16</f>
        <v>70</v>
      </c>
      <c r="P17" s="62"/>
      <c r="Q17" s="6"/>
      <c r="R17" s="6"/>
      <c r="S17" s="63" t="s">
        <v>9</v>
      </c>
      <c r="T17" s="6"/>
      <c r="U17" s="13" t="s">
        <v>10</v>
      </c>
      <c r="V17" s="6"/>
      <c r="W17" s="14"/>
      <c r="BB17" s="1"/>
      <c r="BC17" t="s">
        <v>522</v>
      </c>
      <c r="BD17" s="1"/>
    </row>
    <row r="18" spans="54:56" ht="15">
      <c r="BB18" s="1"/>
      <c r="BC18" t="s">
        <v>847</v>
      </c>
      <c r="BD18" s="1"/>
    </row>
    <row r="20" spans="54:56" ht="15">
      <c r="BB20" s="1"/>
      <c r="BC20" t="s">
        <v>849</v>
      </c>
      <c r="BD20" s="1"/>
    </row>
    <row r="21" spans="54:56" ht="15">
      <c r="BB21" s="1"/>
      <c r="BC21" t="s">
        <v>850</v>
      </c>
      <c r="BD21" s="1"/>
    </row>
    <row r="22" spans="54:56" ht="15">
      <c r="BB22" s="1"/>
      <c r="BC22" t="s">
        <v>851</v>
      </c>
      <c r="BD22" s="1"/>
    </row>
    <row r="23" spans="54:56" ht="15">
      <c r="BB23" s="1"/>
      <c r="BC23" t="s">
        <v>852</v>
      </c>
      <c r="BD23" s="1"/>
    </row>
    <row r="24" spans="54:56" ht="15">
      <c r="BB24" s="1"/>
      <c r="BC24" t="s">
        <v>853</v>
      </c>
      <c r="BD24" s="1"/>
    </row>
    <row r="25" spans="54:56" ht="15">
      <c r="BB25" s="1"/>
      <c r="BC25" t="s">
        <v>854</v>
      </c>
      <c r="BD25" s="1"/>
    </row>
    <row r="26" spans="54:56" ht="15">
      <c r="BB26" s="1"/>
      <c r="BC26" t="s">
        <v>855</v>
      </c>
      <c r="BD26" s="1"/>
    </row>
    <row r="27" spans="54:56" ht="15">
      <c r="BB27" s="1"/>
      <c r="BC27" t="s">
        <v>856</v>
      </c>
      <c r="BD27" s="1"/>
    </row>
    <row r="28" spans="54:56" ht="15">
      <c r="BB28" s="1"/>
      <c r="BC28" t="s">
        <v>857</v>
      </c>
      <c r="BD28" s="1"/>
    </row>
    <row r="29" spans="54:56" ht="15">
      <c r="BB29" s="1"/>
      <c r="BC29" t="s">
        <v>858</v>
      </c>
      <c r="BD29" s="1"/>
    </row>
    <row r="30" spans="54:56" ht="15">
      <c r="BB30" s="1"/>
      <c r="BC30" t="s">
        <v>859</v>
      </c>
      <c r="BD30" s="1"/>
    </row>
    <row r="31" spans="54:56" ht="15">
      <c r="BB31" s="1"/>
      <c r="BC31" t="s">
        <v>860</v>
      </c>
      <c r="BD31" s="1"/>
    </row>
    <row r="32" spans="54:56" ht="15">
      <c r="BB32" s="1"/>
      <c r="BC32" t="s">
        <v>861</v>
      </c>
      <c r="BD32" s="1"/>
    </row>
    <row r="33" spans="54:56" ht="15">
      <c r="BB33" s="1"/>
      <c r="BC33" t="s">
        <v>862</v>
      </c>
      <c r="BD33" s="1"/>
    </row>
    <row r="34" spans="54:56" ht="15">
      <c r="BB34" s="1"/>
      <c r="BC34" t="s">
        <v>863</v>
      </c>
      <c r="BD34" s="1"/>
    </row>
    <row r="35" spans="54:56" ht="15">
      <c r="BB35" s="1"/>
      <c r="BC35" t="s">
        <v>864</v>
      </c>
      <c r="BD35" s="1"/>
    </row>
    <row r="36" spans="54:56" ht="15">
      <c r="BB36" s="1"/>
      <c r="BC36" t="s">
        <v>865</v>
      </c>
      <c r="BD36" s="1"/>
    </row>
    <row r="37" spans="54:56" ht="15">
      <c r="BB37" s="1"/>
      <c r="BC37" t="s">
        <v>866</v>
      </c>
      <c r="BD37" s="1"/>
    </row>
    <row r="38" spans="54:56" ht="15">
      <c r="BB38" s="1"/>
      <c r="BC38" t="s">
        <v>867</v>
      </c>
      <c r="BD38" s="1"/>
    </row>
    <row r="39" spans="54:56" ht="15">
      <c r="BB39" s="1"/>
      <c r="BC39" t="s">
        <v>868</v>
      </c>
      <c r="BD39" s="1"/>
    </row>
    <row r="40" spans="54:56" ht="15">
      <c r="BB40" s="1"/>
      <c r="BC40" t="s">
        <v>869</v>
      </c>
      <c r="BD40" s="1"/>
    </row>
    <row r="41" spans="54:56" ht="15">
      <c r="BB41" s="1"/>
      <c r="BC41" t="s">
        <v>870</v>
      </c>
      <c r="BD41" s="1"/>
    </row>
    <row r="42" spans="54:56" ht="15">
      <c r="BB42" s="1"/>
      <c r="BC42" t="s">
        <v>871</v>
      </c>
      <c r="BD42" s="1"/>
    </row>
    <row r="43" spans="54:56" ht="15">
      <c r="BB43" s="1"/>
      <c r="BC43" t="s">
        <v>872</v>
      </c>
      <c r="BD43" s="1"/>
    </row>
    <row r="44" spans="54:56" ht="15">
      <c r="BB44" s="1"/>
      <c r="BC44" t="s">
        <v>873</v>
      </c>
      <c r="BD44" s="1"/>
    </row>
    <row r="45" spans="54:56" ht="15">
      <c r="BB45" s="1"/>
      <c r="BC45" t="s">
        <v>874</v>
      </c>
      <c r="BD45" s="1"/>
    </row>
    <row r="46" spans="54:56" ht="15">
      <c r="BB46" s="1"/>
      <c r="BC46" t="s">
        <v>875</v>
      </c>
      <c r="BD46" s="1"/>
    </row>
    <row r="47" spans="54:56" ht="15">
      <c r="BB47" s="1"/>
      <c r="BC47" t="s">
        <v>876</v>
      </c>
      <c r="BD47" s="1"/>
    </row>
    <row r="48" spans="54:56" ht="15">
      <c r="BB48" s="1"/>
      <c r="BC48" t="s">
        <v>877</v>
      </c>
      <c r="BD48" s="1"/>
    </row>
    <row r="49" spans="54:56" ht="15">
      <c r="BB49" s="1"/>
      <c r="BC49" t="s">
        <v>878</v>
      </c>
      <c r="BD49" s="1"/>
    </row>
    <row r="50" spans="54:56" ht="15">
      <c r="BB50" s="1"/>
      <c r="BC50" t="s">
        <v>879</v>
      </c>
      <c r="BD50" s="1"/>
    </row>
    <row r="51" spans="54:56" ht="15">
      <c r="BB51" s="1"/>
      <c r="BC51" t="s">
        <v>880</v>
      </c>
      <c r="BD51" s="1"/>
    </row>
    <row r="52" spans="54:56" ht="15">
      <c r="BB52" s="1"/>
      <c r="BC52" t="s">
        <v>881</v>
      </c>
      <c r="BD52" s="1"/>
    </row>
    <row r="53" spans="54:56" ht="15">
      <c r="BB53" s="1"/>
      <c r="BC53" t="s">
        <v>882</v>
      </c>
      <c r="BD53" s="1"/>
    </row>
    <row r="54" spans="54:56" ht="15">
      <c r="BB54" s="1"/>
      <c r="BC54" t="s">
        <v>883</v>
      </c>
      <c r="BD54" s="1"/>
    </row>
    <row r="55" spans="54:56" ht="15">
      <c r="BB55" s="1"/>
      <c r="BC55" t="s">
        <v>884</v>
      </c>
      <c r="BD55" s="1"/>
    </row>
    <row r="56" spans="54:56" ht="15">
      <c r="BB56" s="1"/>
      <c r="BC56" t="s">
        <v>885</v>
      </c>
      <c r="BD56" s="1"/>
    </row>
    <row r="57" spans="54:56" ht="15">
      <c r="BB57" s="1"/>
      <c r="BC57" t="s">
        <v>886</v>
      </c>
      <c r="BD57" s="1"/>
    </row>
    <row r="58" spans="54:56" ht="15">
      <c r="BB58" s="1"/>
      <c r="BC58" t="s">
        <v>887</v>
      </c>
      <c r="BD58" s="1"/>
    </row>
    <row r="59" spans="54:56" ht="15">
      <c r="BB59" s="1"/>
      <c r="BC59" t="s">
        <v>888</v>
      </c>
      <c r="BD59" s="1"/>
    </row>
    <row r="60" spans="54:56" ht="15">
      <c r="BB60" s="1"/>
      <c r="BC60" t="s">
        <v>889</v>
      </c>
      <c r="BD60" s="1"/>
    </row>
    <row r="61" spans="54:56" ht="15">
      <c r="BB61" s="1"/>
      <c r="BC61" t="s">
        <v>890</v>
      </c>
      <c r="BD61" s="1"/>
    </row>
    <row r="62" spans="54:56" ht="15">
      <c r="BB62" s="1"/>
      <c r="BC62" t="s">
        <v>891</v>
      </c>
      <c r="BD62" s="1"/>
    </row>
    <row r="63" spans="54:56" ht="15">
      <c r="BB63" s="1"/>
      <c r="BC63" t="s">
        <v>892</v>
      </c>
      <c r="BD63" s="1"/>
    </row>
    <row r="64" spans="54:56" ht="15">
      <c r="BB64" s="1"/>
      <c r="BC64" t="s">
        <v>893</v>
      </c>
      <c r="BD64" s="1"/>
    </row>
    <row r="65" spans="54:56" ht="15">
      <c r="BB65" s="1"/>
      <c r="BC65" t="s">
        <v>894</v>
      </c>
      <c r="BD65" s="1"/>
    </row>
    <row r="66" spans="54:56" ht="15">
      <c r="BB66" s="1"/>
      <c r="BC66" t="s">
        <v>895</v>
      </c>
      <c r="BD66" s="1"/>
    </row>
    <row r="67" spans="54:56" ht="15">
      <c r="BB67" s="1"/>
      <c r="BC67" t="s">
        <v>896</v>
      </c>
      <c r="BD67" s="1"/>
    </row>
    <row r="68" spans="54:56" ht="15">
      <c r="BB68" s="1"/>
      <c r="BC68" t="s">
        <v>897</v>
      </c>
      <c r="BD68" s="1"/>
    </row>
    <row r="69" spans="54:56" ht="15">
      <c r="BB69" s="1"/>
      <c r="BC69" t="s">
        <v>898</v>
      </c>
      <c r="BD69" s="1"/>
    </row>
    <row r="70" spans="54:56" ht="15">
      <c r="BB70" s="1"/>
      <c r="BC70" t="s">
        <v>899</v>
      </c>
      <c r="BD70" s="1"/>
    </row>
    <row r="71" spans="54:56" ht="15">
      <c r="BB71" s="1"/>
      <c r="BC71" t="s">
        <v>900</v>
      </c>
      <c r="BD71" s="1"/>
    </row>
    <row r="72" spans="54:56" ht="15">
      <c r="BB72" s="1"/>
      <c r="BC72" t="s">
        <v>901</v>
      </c>
      <c r="BD72" s="1"/>
    </row>
    <row r="73" spans="54:56" ht="15">
      <c r="BB73" s="1"/>
      <c r="BC73" t="s">
        <v>902</v>
      </c>
      <c r="BD73" s="1"/>
    </row>
    <row r="74" spans="54:56" ht="15">
      <c r="BB74" s="1"/>
      <c r="BC74" t="s">
        <v>903</v>
      </c>
      <c r="BD74" s="1"/>
    </row>
    <row r="75" spans="54:56" ht="15">
      <c r="BB75" s="1"/>
      <c r="BC75" t="s">
        <v>904</v>
      </c>
      <c r="BD75" s="1"/>
    </row>
    <row r="76" spans="54:56" ht="15">
      <c r="BB76" s="1"/>
      <c r="BC76" t="s">
        <v>905</v>
      </c>
      <c r="BD76" s="1"/>
    </row>
    <row r="77" spans="54:56" ht="15">
      <c r="BB77" s="1"/>
      <c r="BC77" t="s">
        <v>906</v>
      </c>
      <c r="BD77" s="1"/>
    </row>
    <row r="78" spans="54:56" ht="15">
      <c r="BB78" s="1"/>
      <c r="BC78" t="s">
        <v>907</v>
      </c>
      <c r="BD78" s="1"/>
    </row>
    <row r="79" spans="54:56" ht="15">
      <c r="BB79" s="1"/>
      <c r="BC79" t="s">
        <v>908</v>
      </c>
      <c r="BD79" s="1"/>
    </row>
    <row r="80" spans="54:56" ht="15">
      <c r="BB80" s="1"/>
      <c r="BC80" t="s">
        <v>909</v>
      </c>
      <c r="BD80" s="1"/>
    </row>
    <row r="81" spans="54:56" ht="15">
      <c r="BB81" s="1"/>
      <c r="BC81" t="s">
        <v>910</v>
      </c>
      <c r="BD81" s="1"/>
    </row>
    <row r="82" spans="54:56" ht="15">
      <c r="BB82" s="1"/>
      <c r="BC82" t="s">
        <v>911</v>
      </c>
      <c r="BD82" s="1"/>
    </row>
    <row r="83" spans="54:56" ht="15">
      <c r="BB83" s="1"/>
      <c r="BC83" t="s">
        <v>912</v>
      </c>
      <c r="BD83" s="1"/>
    </row>
    <row r="84" spans="54:56" ht="15">
      <c r="BB84" s="1"/>
      <c r="BC84" t="s">
        <v>913</v>
      </c>
      <c r="BD84" s="1"/>
    </row>
    <row r="85" spans="54:56" ht="15">
      <c r="BB85" s="1"/>
      <c r="BC85" t="s">
        <v>914</v>
      </c>
      <c r="BD85" s="1"/>
    </row>
    <row r="86" spans="54:56" ht="15">
      <c r="BB86" s="1"/>
      <c r="BC86" t="s">
        <v>915</v>
      </c>
      <c r="BD86" s="1"/>
    </row>
    <row r="87" spans="54:56" ht="15">
      <c r="BB87" s="1"/>
      <c r="BC87" t="s">
        <v>919</v>
      </c>
      <c r="BD87" s="1"/>
    </row>
    <row r="88" spans="54:56" ht="15">
      <c r="BB88" s="1"/>
      <c r="BC88" t="s">
        <v>920</v>
      </c>
      <c r="BD88" s="1"/>
    </row>
    <row r="89" spans="54:56" ht="15">
      <c r="BB89" s="1"/>
      <c r="BC89" t="s">
        <v>921</v>
      </c>
      <c r="BD89" s="1"/>
    </row>
    <row r="90" spans="54:56" ht="15">
      <c r="BB90" s="1"/>
      <c r="BC90" t="s">
        <v>922</v>
      </c>
      <c r="BD90" s="1"/>
    </row>
    <row r="91" spans="54:56" ht="15">
      <c r="BB91" s="1"/>
      <c r="BC91" t="s">
        <v>923</v>
      </c>
      <c r="BD91" s="1"/>
    </row>
    <row r="92" spans="54:56" ht="15">
      <c r="BB92" s="1"/>
      <c r="BC92" t="s">
        <v>924</v>
      </c>
      <c r="BD92" s="1"/>
    </row>
    <row r="93" spans="54:56" ht="15">
      <c r="BB93" s="1"/>
      <c r="BC93" t="s">
        <v>925</v>
      </c>
      <c r="BD93" s="1"/>
    </row>
    <row r="94" spans="54:56" ht="15">
      <c r="BB94" s="1"/>
      <c r="BC94" t="s">
        <v>926</v>
      </c>
      <c r="BD94" s="1"/>
    </row>
    <row r="95" spans="54:56" ht="15">
      <c r="BB95" s="1"/>
      <c r="BC95" t="s">
        <v>927</v>
      </c>
      <c r="BD95" s="1"/>
    </row>
    <row r="96" spans="54:56" ht="15">
      <c r="BB96" s="1"/>
      <c r="BC96" t="s">
        <v>928</v>
      </c>
      <c r="BD96" s="1"/>
    </row>
    <row r="97" spans="54:56" ht="15">
      <c r="BB97" s="1"/>
      <c r="BC97" t="s">
        <v>929</v>
      </c>
      <c r="BD97" s="1"/>
    </row>
    <row r="98" spans="54:56" ht="15">
      <c r="BB98" s="1"/>
      <c r="BC98" t="s">
        <v>930</v>
      </c>
      <c r="BD98" s="1"/>
    </row>
    <row r="99" spans="54:56" ht="15">
      <c r="BB99" s="1"/>
      <c r="BC99" t="s">
        <v>931</v>
      </c>
      <c r="BD99" s="1"/>
    </row>
    <row r="100" spans="54:56" ht="15">
      <c r="BB100" s="1"/>
      <c r="BC100" t="s">
        <v>932</v>
      </c>
      <c r="BD100" s="1"/>
    </row>
    <row r="101" spans="54:56" ht="15">
      <c r="BB101" s="1"/>
      <c r="BC101" t="s">
        <v>933</v>
      </c>
      <c r="BD101" s="1"/>
    </row>
    <row r="102" spans="54:56" ht="15">
      <c r="BB102" s="1"/>
      <c r="BC102" t="s">
        <v>934</v>
      </c>
      <c r="BD102" s="1"/>
    </row>
    <row r="103" spans="54:56" ht="15">
      <c r="BB103" s="1"/>
      <c r="BC103" t="s">
        <v>935</v>
      </c>
      <c r="BD103" s="1"/>
    </row>
    <row r="104" spans="54:56" ht="15">
      <c r="BB104" s="1"/>
      <c r="BC104" t="s">
        <v>936</v>
      </c>
      <c r="BD104" s="1"/>
    </row>
    <row r="105" spans="54:56" ht="15">
      <c r="BB105" s="1"/>
      <c r="BC105" t="s">
        <v>937</v>
      </c>
      <c r="BD105" s="1"/>
    </row>
    <row r="106" spans="54:56" ht="15">
      <c r="BB106" s="1"/>
      <c r="BC106" t="s">
        <v>938</v>
      </c>
      <c r="BD106" s="1"/>
    </row>
    <row r="107" spans="54:56" ht="15">
      <c r="BB107" s="1"/>
      <c r="BC107" t="s">
        <v>939</v>
      </c>
      <c r="BD107" s="1"/>
    </row>
    <row r="108" spans="54:56" ht="15">
      <c r="BB108" s="1"/>
      <c r="BC108" t="s">
        <v>940</v>
      </c>
      <c r="BD108" s="1"/>
    </row>
    <row r="109" spans="54:56" ht="15">
      <c r="BB109" s="1"/>
      <c r="BC109" t="s">
        <v>941</v>
      </c>
      <c r="BD109" s="1"/>
    </row>
    <row r="110" spans="54:56" ht="15">
      <c r="BB110" s="1"/>
      <c r="BC110" t="s">
        <v>942</v>
      </c>
      <c r="BD110" s="1"/>
    </row>
    <row r="111" spans="54:56" ht="15">
      <c r="BB111" s="1"/>
      <c r="BC111" t="s">
        <v>943</v>
      </c>
      <c r="BD111" s="1"/>
    </row>
    <row r="112" spans="54:56" ht="15">
      <c r="BB112" s="1"/>
      <c r="BC112" t="s">
        <v>944</v>
      </c>
      <c r="BD112" s="1"/>
    </row>
    <row r="113" spans="54:56" ht="15">
      <c r="BB113" s="1"/>
      <c r="BC113" t="s">
        <v>945</v>
      </c>
      <c r="BD113" s="1"/>
    </row>
    <row r="114" spans="54:56" ht="15">
      <c r="BB114" s="1"/>
      <c r="BC114" t="s">
        <v>946</v>
      </c>
      <c r="BD114" s="1"/>
    </row>
    <row r="115" spans="54:56" ht="15">
      <c r="BB115" s="1"/>
      <c r="BC115" t="s">
        <v>947</v>
      </c>
      <c r="BD115" s="1"/>
    </row>
    <row r="116" spans="54:56" ht="15">
      <c r="BB116" s="1"/>
      <c r="BC116" t="s">
        <v>948</v>
      </c>
      <c r="BD116" s="1"/>
    </row>
    <row r="117" spans="54:56" ht="15">
      <c r="BB117" s="1"/>
      <c r="BC117" t="s">
        <v>949</v>
      </c>
      <c r="BD117" s="1"/>
    </row>
    <row r="118" spans="54:56" ht="15">
      <c r="BB118" s="1"/>
      <c r="BC118" t="s">
        <v>950</v>
      </c>
      <c r="BD118" s="1"/>
    </row>
    <row r="119" spans="54:56" ht="15">
      <c r="BB119" s="1"/>
      <c r="BC119" t="s">
        <v>951</v>
      </c>
      <c r="BD119" s="1"/>
    </row>
    <row r="120" spans="54:56" ht="15">
      <c r="BB120" s="1"/>
      <c r="BC120" t="s">
        <v>952</v>
      </c>
      <c r="BD120" s="1"/>
    </row>
    <row r="121" spans="54:56" ht="15">
      <c r="BB121" s="1"/>
      <c r="BC121" t="s">
        <v>953</v>
      </c>
      <c r="BD121" s="1"/>
    </row>
    <row r="122" spans="54:56" ht="15">
      <c r="BB122" s="1"/>
      <c r="BC122" t="s">
        <v>954</v>
      </c>
      <c r="BD122" s="1"/>
    </row>
    <row r="123" spans="54:56" ht="15">
      <c r="BB123" s="1"/>
      <c r="BC123" t="s">
        <v>955</v>
      </c>
      <c r="BD123" s="1"/>
    </row>
    <row r="124" spans="54:56" ht="15">
      <c r="BB124" s="1"/>
      <c r="BC124" t="s">
        <v>956</v>
      </c>
      <c r="BD124" s="1"/>
    </row>
    <row r="125" spans="54:56" ht="15">
      <c r="BB125" s="1"/>
      <c r="BC125" t="s">
        <v>957</v>
      </c>
      <c r="BD125" s="1"/>
    </row>
    <row r="126" spans="54:56" ht="15">
      <c r="BB126" s="1"/>
      <c r="BC126" t="s">
        <v>958</v>
      </c>
      <c r="BD126" s="1"/>
    </row>
    <row r="127" spans="54:56" ht="15">
      <c r="BB127" s="1"/>
      <c r="BC127" t="s">
        <v>959</v>
      </c>
      <c r="BD127" s="1"/>
    </row>
    <row r="128" spans="54:56" ht="15">
      <c r="BB128" s="1"/>
      <c r="BC128" t="s">
        <v>960</v>
      </c>
      <c r="BD128" s="1"/>
    </row>
    <row r="129" spans="54:56" ht="15">
      <c r="BB129" s="1"/>
      <c r="BC129" t="s">
        <v>961</v>
      </c>
      <c r="BD129" s="1"/>
    </row>
    <row r="130" spans="54:56" ht="15">
      <c r="BB130" s="1"/>
      <c r="BC130" t="s">
        <v>962</v>
      </c>
      <c r="BD130" s="1"/>
    </row>
    <row r="131" spans="54:56" ht="15">
      <c r="BB131" s="1"/>
      <c r="BC131" t="s">
        <v>963</v>
      </c>
      <c r="BD131" s="1"/>
    </row>
    <row r="132" spans="54:56" ht="15">
      <c r="BB132" s="1"/>
      <c r="BC132" t="s">
        <v>964</v>
      </c>
      <c r="BD132" s="1"/>
    </row>
    <row r="133" spans="54:56" ht="15">
      <c r="BB133" s="1"/>
      <c r="BC133" t="s">
        <v>965</v>
      </c>
      <c r="BD133" s="1"/>
    </row>
    <row r="134" spans="54:56" ht="15">
      <c r="BB134" s="1"/>
      <c r="BC134" t="s">
        <v>966</v>
      </c>
      <c r="BD134" s="1"/>
    </row>
    <row r="135" spans="54:56" ht="15">
      <c r="BB135" s="1"/>
      <c r="BC135" t="s">
        <v>967</v>
      </c>
      <c r="BD135" s="1"/>
    </row>
    <row r="136" spans="54:56" ht="15">
      <c r="BB136" s="1"/>
      <c r="BC136" t="s">
        <v>968</v>
      </c>
      <c r="BD136" s="1"/>
    </row>
    <row r="137" spans="54:56" ht="15">
      <c r="BB137" s="1"/>
      <c r="BC137" t="s">
        <v>969</v>
      </c>
      <c r="BD137" s="1"/>
    </row>
    <row r="138" spans="54:56" ht="15">
      <c r="BB138" s="1"/>
      <c r="BC138" t="s">
        <v>970</v>
      </c>
      <c r="BD138" s="1"/>
    </row>
    <row r="139" spans="54:56" ht="15">
      <c r="BB139" s="1"/>
      <c r="BC139" t="s">
        <v>971</v>
      </c>
      <c r="BD139" s="1"/>
    </row>
    <row r="140" spans="54:56" ht="15">
      <c r="BB140" s="1"/>
      <c r="BC140" t="s">
        <v>972</v>
      </c>
      <c r="BD140" s="1"/>
    </row>
    <row r="141" spans="54:56" ht="15">
      <c r="BB141" s="1"/>
      <c r="BC141" t="s">
        <v>973</v>
      </c>
      <c r="BD141" s="1"/>
    </row>
    <row r="142" spans="54:56" ht="15">
      <c r="BB142" s="1"/>
      <c r="BC142" t="s">
        <v>974</v>
      </c>
      <c r="BD142" s="1"/>
    </row>
    <row r="143" spans="54:56" ht="15">
      <c r="BB143" s="1"/>
      <c r="BC143" t="s">
        <v>975</v>
      </c>
      <c r="BD143" s="1"/>
    </row>
    <row r="144" spans="54:56" ht="15">
      <c r="BB144" s="1"/>
      <c r="BC144" t="s">
        <v>976</v>
      </c>
      <c r="BD144" s="1"/>
    </row>
    <row r="145" spans="54:56" ht="15">
      <c r="BB145" s="1"/>
      <c r="BC145" t="s">
        <v>977</v>
      </c>
      <c r="BD145" s="1"/>
    </row>
    <row r="146" spans="54:56" ht="15">
      <c r="BB146" s="1"/>
      <c r="BC146" t="s">
        <v>978</v>
      </c>
      <c r="BD146" s="1"/>
    </row>
    <row r="147" spans="54:56" ht="15">
      <c r="BB147" s="1"/>
      <c r="BC147" t="s">
        <v>979</v>
      </c>
      <c r="BD147" s="1"/>
    </row>
    <row r="148" spans="54:56" ht="15">
      <c r="BB148" s="1"/>
      <c r="BC148" t="s">
        <v>980</v>
      </c>
      <c r="BD148" s="1"/>
    </row>
    <row r="149" spans="54:56" ht="15">
      <c r="BB149" s="1"/>
      <c r="BC149" t="s">
        <v>981</v>
      </c>
      <c r="BD149" s="1"/>
    </row>
    <row r="150" spans="54:56" ht="15">
      <c r="BB150" s="1"/>
      <c r="BC150" t="s">
        <v>982</v>
      </c>
      <c r="BD150" s="1"/>
    </row>
    <row r="151" spans="54:56" ht="15">
      <c r="BB151" s="1"/>
      <c r="BC151" t="s">
        <v>983</v>
      </c>
      <c r="BD151" s="1"/>
    </row>
    <row r="152" spans="54:56" ht="15">
      <c r="BB152" s="1"/>
      <c r="BC152" t="s">
        <v>984</v>
      </c>
      <c r="BD152" s="1"/>
    </row>
    <row r="153" spans="54:56" ht="15">
      <c r="BB153" s="1"/>
      <c r="BC153" t="s">
        <v>985</v>
      </c>
      <c r="BD153" s="1"/>
    </row>
    <row r="154" spans="54:56" ht="15">
      <c r="BB154" s="1"/>
      <c r="BC154" t="s">
        <v>986</v>
      </c>
      <c r="BD154" s="1"/>
    </row>
    <row r="155" spans="54:56" ht="15">
      <c r="BB155" s="1"/>
      <c r="BC155" t="s">
        <v>986</v>
      </c>
      <c r="BD155" s="1"/>
    </row>
    <row r="156" spans="54:56" ht="15">
      <c r="BB156" s="1"/>
      <c r="BC156" t="s">
        <v>987</v>
      </c>
      <c r="BD156" s="1"/>
    </row>
    <row r="157" spans="54:56" ht="15">
      <c r="BB157" s="1"/>
      <c r="BC157" t="s">
        <v>988</v>
      </c>
      <c r="BD157" s="1"/>
    </row>
    <row r="158" spans="54:56" ht="15">
      <c r="BB158" s="1"/>
      <c r="BC158" t="s">
        <v>989</v>
      </c>
      <c r="BD158" s="1"/>
    </row>
    <row r="159" spans="54:56" ht="15">
      <c r="BB159" s="1"/>
      <c r="BC159" t="s">
        <v>990</v>
      </c>
      <c r="BD159" s="1"/>
    </row>
    <row r="160" spans="54:56" ht="15">
      <c r="BB160" s="1"/>
      <c r="BC160" t="s">
        <v>991</v>
      </c>
      <c r="BD160" s="1"/>
    </row>
    <row r="161" spans="54:56" ht="15">
      <c r="BB161" s="1"/>
      <c r="BC161" t="s">
        <v>992</v>
      </c>
      <c r="BD161" s="1"/>
    </row>
    <row r="162" spans="54:56" ht="15">
      <c r="BB162" s="1"/>
      <c r="BC162" t="s">
        <v>993</v>
      </c>
      <c r="BD162" s="1"/>
    </row>
    <row r="163" spans="54:56" ht="15">
      <c r="BB163" s="1"/>
      <c r="BC163" t="s">
        <v>994</v>
      </c>
      <c r="BD163" s="1"/>
    </row>
    <row r="164" spans="54:56" ht="15">
      <c r="BB164" s="1"/>
      <c r="BC164" t="s">
        <v>995</v>
      </c>
      <c r="BD164" s="1"/>
    </row>
    <row r="165" spans="54:56" ht="15">
      <c r="BB165" s="1"/>
      <c r="BC165" t="s">
        <v>996</v>
      </c>
      <c r="BD165" s="1"/>
    </row>
    <row r="166" spans="54:56" ht="15">
      <c r="BB166" s="1"/>
      <c r="BC166" t="s">
        <v>997</v>
      </c>
      <c r="BD166" s="1"/>
    </row>
    <row r="167" spans="54:56" ht="15">
      <c r="BB167" s="1"/>
      <c r="BC167" t="s">
        <v>998</v>
      </c>
      <c r="BD167" s="1"/>
    </row>
    <row r="168" spans="54:56" ht="15">
      <c r="BB168" s="1"/>
      <c r="BC168" t="s">
        <v>999</v>
      </c>
      <c r="BD168" s="1"/>
    </row>
    <row r="169" spans="54:56" ht="15">
      <c r="BB169" s="1"/>
      <c r="BC169" t="s">
        <v>1000</v>
      </c>
      <c r="BD169" s="1"/>
    </row>
    <row r="170" spans="54:56" ht="15">
      <c r="BB170" s="1"/>
      <c r="BC170" t="s">
        <v>1001</v>
      </c>
      <c r="BD170" s="1"/>
    </row>
    <row r="171" spans="54:56" ht="15">
      <c r="BB171" s="1"/>
      <c r="BC171" t="s">
        <v>1002</v>
      </c>
      <c r="BD171" s="1"/>
    </row>
    <row r="172" spans="54:56" ht="15">
      <c r="BB172" s="1"/>
      <c r="BC172" t="s">
        <v>1003</v>
      </c>
      <c r="BD172" s="1"/>
    </row>
    <row r="173" spans="54:56" ht="15">
      <c r="BB173" s="1"/>
      <c r="BC173" t="s">
        <v>1004</v>
      </c>
      <c r="BD173" s="1"/>
    </row>
    <row r="174" spans="54:56" ht="15">
      <c r="BB174" s="1"/>
      <c r="BC174" t="s">
        <v>1005</v>
      </c>
      <c r="BD174" s="1"/>
    </row>
    <row r="175" spans="54:56" ht="15">
      <c r="BB175" s="1"/>
      <c r="BC175" t="s">
        <v>1006</v>
      </c>
      <c r="BD175" s="1"/>
    </row>
    <row r="176" spans="54:56" ht="15">
      <c r="BB176" s="1"/>
      <c r="BC176" t="s">
        <v>1007</v>
      </c>
      <c r="BD176" s="1"/>
    </row>
    <row r="177" spans="54:56" ht="15">
      <c r="BB177" s="1"/>
      <c r="BC177" t="s">
        <v>1008</v>
      </c>
      <c r="BD177" s="1"/>
    </row>
    <row r="178" spans="54:56" ht="15">
      <c r="BB178" s="1"/>
      <c r="BC178" t="s">
        <v>1009</v>
      </c>
      <c r="BD178" s="1"/>
    </row>
    <row r="179" spans="54:56" ht="15">
      <c r="BB179" s="1"/>
      <c r="BC179" t="s">
        <v>1010</v>
      </c>
      <c r="BD179" s="1"/>
    </row>
    <row r="180" spans="54:56" ht="15">
      <c r="BB180" s="1"/>
      <c r="BC180" t="s">
        <v>1011</v>
      </c>
      <c r="BD180" s="1"/>
    </row>
    <row r="181" spans="54:56" ht="15">
      <c r="BB181" s="1"/>
      <c r="BC181" t="s">
        <v>1012</v>
      </c>
      <c r="BD181" s="1"/>
    </row>
    <row r="182" spans="54:56" ht="15">
      <c r="BB182" s="1"/>
      <c r="BC182" t="s">
        <v>1013</v>
      </c>
      <c r="BD182" s="1"/>
    </row>
    <row r="183" spans="54:56" ht="15">
      <c r="BB183" s="1"/>
      <c r="BC183" t="s">
        <v>1014</v>
      </c>
      <c r="BD183" s="1"/>
    </row>
    <row r="184" spans="54:56" ht="15">
      <c r="BB184" s="1"/>
      <c r="BC184" t="s">
        <v>1015</v>
      </c>
      <c r="BD184" s="1"/>
    </row>
    <row r="185" spans="54:56" ht="15">
      <c r="BB185" s="1"/>
      <c r="BC185" t="s">
        <v>1016</v>
      </c>
      <c r="BD185" s="1"/>
    </row>
    <row r="186" spans="54:56" ht="15">
      <c r="BB186" s="1"/>
      <c r="BC186" t="s">
        <v>1017</v>
      </c>
      <c r="BD186" s="1"/>
    </row>
    <row r="187" spans="54:56" ht="15">
      <c r="BB187" s="1"/>
      <c r="BC187" t="s">
        <v>1018</v>
      </c>
      <c r="BD187" s="1"/>
    </row>
    <row r="188" spans="54:56" ht="15">
      <c r="BB188" s="1"/>
      <c r="BC188" t="s">
        <v>1019</v>
      </c>
      <c r="BD188" s="1"/>
    </row>
    <row r="189" spans="54:56" ht="15">
      <c r="BB189" s="1"/>
      <c r="BC189" t="s">
        <v>1020</v>
      </c>
      <c r="BD189" s="1"/>
    </row>
    <row r="190" spans="54:56" ht="15">
      <c r="BB190" s="1"/>
      <c r="BC190" t="s">
        <v>1021</v>
      </c>
      <c r="BD190" s="1"/>
    </row>
    <row r="191" spans="54:56" ht="15">
      <c r="BB191" s="1"/>
      <c r="BC191" t="s">
        <v>1022</v>
      </c>
      <c r="BD191" s="1"/>
    </row>
    <row r="192" spans="54:56" ht="15">
      <c r="BB192" s="1"/>
      <c r="BC192" t="s">
        <v>1023</v>
      </c>
      <c r="BD192" s="1"/>
    </row>
    <row r="193" spans="54:56" ht="15">
      <c r="BB193" s="1"/>
      <c r="BC193" t="s">
        <v>1024</v>
      </c>
      <c r="BD193" s="1"/>
    </row>
    <row r="194" spans="54:56" ht="15">
      <c r="BB194" s="1"/>
      <c r="BC194" t="s">
        <v>1025</v>
      </c>
      <c r="BD194" s="1"/>
    </row>
    <row r="195" spans="54:56" ht="15">
      <c r="BB195" s="1"/>
      <c r="BC195" t="s">
        <v>1026</v>
      </c>
      <c r="BD195" s="1"/>
    </row>
    <row r="196" spans="54:56" ht="15">
      <c r="BB196" s="1"/>
      <c r="BC196" t="s">
        <v>1027</v>
      </c>
      <c r="BD196" s="1"/>
    </row>
    <row r="197" spans="54:56" ht="15">
      <c r="BB197" s="1"/>
      <c r="BC197" t="s">
        <v>1028</v>
      </c>
      <c r="BD197" s="1"/>
    </row>
    <row r="198" spans="54:56" ht="15">
      <c r="BB198" s="1"/>
      <c r="BC198" t="s">
        <v>1029</v>
      </c>
      <c r="BD198" s="1"/>
    </row>
    <row r="199" spans="54:56" ht="15">
      <c r="BB199" s="1"/>
      <c r="BC199" t="s">
        <v>1030</v>
      </c>
      <c r="BD199" s="1"/>
    </row>
    <row r="200" spans="54:56" ht="15">
      <c r="BB200" s="1"/>
      <c r="BC200" t="s">
        <v>1031</v>
      </c>
      <c r="BD200" s="1"/>
    </row>
    <row r="201" spans="54:56" ht="15">
      <c r="BB201" s="1"/>
      <c r="BC201" t="s">
        <v>1032</v>
      </c>
      <c r="BD201" s="1"/>
    </row>
    <row r="202" spans="54:56" ht="15">
      <c r="BB202" s="1"/>
      <c r="BC202" t="s">
        <v>1033</v>
      </c>
      <c r="BD202" s="1"/>
    </row>
    <row r="203" spans="54:56" ht="15">
      <c r="BB203" s="1"/>
      <c r="BC203" t="s">
        <v>1034</v>
      </c>
      <c r="BD203" s="1"/>
    </row>
    <row r="204" spans="54:56" ht="15">
      <c r="BB204" s="1"/>
      <c r="BC204" t="s">
        <v>1035</v>
      </c>
      <c r="BD204" s="1"/>
    </row>
    <row r="205" spans="54:56" ht="15">
      <c r="BB205" s="1"/>
      <c r="BC205" t="s">
        <v>1036</v>
      </c>
      <c r="BD205" s="1"/>
    </row>
    <row r="206" spans="54:56" ht="15">
      <c r="BB206" s="1"/>
      <c r="BC206" t="s">
        <v>1037</v>
      </c>
      <c r="BD206" s="1"/>
    </row>
    <row r="207" spans="54:56" ht="15">
      <c r="BB207" s="1"/>
      <c r="BC207" t="s">
        <v>1038</v>
      </c>
      <c r="BD207" s="1"/>
    </row>
    <row r="208" spans="54:56" ht="15">
      <c r="BB208" s="1"/>
      <c r="BC208" t="s">
        <v>1039</v>
      </c>
      <c r="BD208" s="1"/>
    </row>
    <row r="209" spans="54:56" ht="15">
      <c r="BB209" s="1"/>
      <c r="BC209" t="s">
        <v>1040</v>
      </c>
      <c r="BD209" s="1"/>
    </row>
    <row r="210" spans="54:56" ht="15">
      <c r="BB210" s="1"/>
      <c r="BC210" t="s">
        <v>1041</v>
      </c>
      <c r="BD210" s="1"/>
    </row>
    <row r="211" spans="54:56" ht="15">
      <c r="BB211" s="1"/>
      <c r="BC211" t="s">
        <v>1042</v>
      </c>
      <c r="BD211" s="1"/>
    </row>
    <row r="212" spans="54:56" ht="15">
      <c r="BB212" s="1"/>
      <c r="BC212" t="s">
        <v>1043</v>
      </c>
      <c r="BD212" s="1"/>
    </row>
    <row r="213" spans="54:56" ht="15">
      <c r="BB213" s="1"/>
      <c r="BC213" t="s">
        <v>1044</v>
      </c>
      <c r="BD213" s="1"/>
    </row>
    <row r="214" spans="54:56" ht="15">
      <c r="BB214" s="1"/>
      <c r="BC214" t="s">
        <v>1045</v>
      </c>
      <c r="BD214" s="1"/>
    </row>
    <row r="215" spans="54:56" ht="15">
      <c r="BB215" s="1"/>
      <c r="BC215" t="s">
        <v>1046</v>
      </c>
      <c r="BD215" s="1"/>
    </row>
    <row r="216" spans="54:56" ht="15">
      <c r="BB216" s="1"/>
      <c r="BC216" t="s">
        <v>1047</v>
      </c>
      <c r="BD216" s="1"/>
    </row>
    <row r="217" spans="54:56" ht="15">
      <c r="BB217" s="1"/>
      <c r="BC217" t="s">
        <v>1048</v>
      </c>
      <c r="BD217" s="1"/>
    </row>
    <row r="218" spans="54:56" ht="15">
      <c r="BB218" s="1"/>
      <c r="BC218" t="s">
        <v>1049</v>
      </c>
      <c r="BD218" s="1"/>
    </row>
    <row r="219" spans="54:56" ht="15">
      <c r="BB219" s="1"/>
      <c r="BC219" t="s">
        <v>1050</v>
      </c>
      <c r="BD219" s="1"/>
    </row>
    <row r="220" spans="54:56" ht="15">
      <c r="BB220" s="1"/>
      <c r="BC220" t="s">
        <v>1051</v>
      </c>
      <c r="BD220" s="1"/>
    </row>
    <row r="221" spans="54:56" ht="15">
      <c r="BB221" s="1"/>
      <c r="BC221" t="s">
        <v>1052</v>
      </c>
      <c r="BD221" s="1"/>
    </row>
    <row r="222" spans="54:56" ht="15">
      <c r="BB222" s="1"/>
      <c r="BC222" t="s">
        <v>1053</v>
      </c>
      <c r="BD222" s="1"/>
    </row>
    <row r="223" spans="54:56" ht="15">
      <c r="BB223" s="1"/>
      <c r="BC223" t="s">
        <v>1054</v>
      </c>
      <c r="BD223" s="1"/>
    </row>
    <row r="224" spans="54:56" ht="15">
      <c r="BB224" s="1"/>
      <c r="BC224" t="s">
        <v>1055</v>
      </c>
      <c r="BD224" s="1"/>
    </row>
    <row r="225" spans="54:56" ht="15">
      <c r="BB225" s="1"/>
      <c r="BC225" t="s">
        <v>1056</v>
      </c>
      <c r="BD225" s="1"/>
    </row>
    <row r="226" spans="54:56" ht="15">
      <c r="BB226" s="1"/>
      <c r="BC226" t="s">
        <v>1059</v>
      </c>
      <c r="BD226" s="1"/>
    </row>
    <row r="227" spans="54:56" ht="15">
      <c r="BB227" s="1"/>
      <c r="BC227" t="s">
        <v>1060</v>
      </c>
      <c r="BD227" s="1"/>
    </row>
    <row r="228" spans="54:56" ht="15">
      <c r="BB228" s="1"/>
      <c r="BC228" t="s">
        <v>1061</v>
      </c>
      <c r="BD228" s="1"/>
    </row>
    <row r="229" spans="54:56" ht="15">
      <c r="BB229" s="1"/>
      <c r="BC229" t="s">
        <v>1062</v>
      </c>
      <c r="BD229" s="1"/>
    </row>
    <row r="230" spans="54:56" ht="15">
      <c r="BB230" s="1"/>
      <c r="BC230" t="s">
        <v>1063</v>
      </c>
      <c r="BD230" s="1"/>
    </row>
    <row r="231" spans="54:56" ht="15">
      <c r="BB231" s="1"/>
      <c r="BC231" t="s">
        <v>1064</v>
      </c>
      <c r="BD231" s="1"/>
    </row>
    <row r="232" spans="54:56" ht="15">
      <c r="BB232" s="1"/>
      <c r="BC232" t="s">
        <v>1065</v>
      </c>
      <c r="BD232" s="1"/>
    </row>
    <row r="233" spans="54:56" ht="15">
      <c r="BB233" s="1"/>
      <c r="BC233" t="s">
        <v>1066</v>
      </c>
      <c r="BD233" s="1"/>
    </row>
    <row r="234" spans="54:56" ht="15">
      <c r="BB234" s="1"/>
      <c r="BC234" t="s">
        <v>1067</v>
      </c>
      <c r="BD234" s="1"/>
    </row>
    <row r="235" spans="54:56" ht="15">
      <c r="BB235" s="1"/>
      <c r="BC235" t="s">
        <v>1068</v>
      </c>
      <c r="BD235" s="1"/>
    </row>
    <row r="236" spans="54:56" ht="15">
      <c r="BB236" s="1"/>
      <c r="BC236" t="s">
        <v>1069</v>
      </c>
      <c r="BD236" s="1"/>
    </row>
    <row r="237" spans="54:56" ht="15">
      <c r="BB237" s="1"/>
      <c r="BC237" t="s">
        <v>1070</v>
      </c>
      <c r="BD237" s="1"/>
    </row>
    <row r="238" spans="54:56" ht="15">
      <c r="BB238" s="1"/>
      <c r="BC238" t="s">
        <v>1071</v>
      </c>
      <c r="BD238" s="1"/>
    </row>
    <row r="239" spans="54:56" ht="15">
      <c r="BB239" s="1"/>
      <c r="BC239" t="s">
        <v>1072</v>
      </c>
      <c r="BD239" s="1"/>
    </row>
    <row r="240" spans="54:56" ht="15">
      <c r="BB240" s="1"/>
      <c r="BC240" t="s">
        <v>1073</v>
      </c>
      <c r="BD240" s="1"/>
    </row>
    <row r="241" spans="54:56" ht="15">
      <c r="BB241" s="1"/>
      <c r="BC241" t="s">
        <v>1074</v>
      </c>
      <c r="BD241" s="1"/>
    </row>
    <row r="242" spans="54:56" ht="15">
      <c r="BB242" s="1"/>
      <c r="BC242" t="s">
        <v>1075</v>
      </c>
      <c r="BD242" s="1"/>
    </row>
    <row r="243" spans="54:56" ht="15">
      <c r="BB243" s="1"/>
      <c r="BC243" t="s">
        <v>1076</v>
      </c>
      <c r="BD243" s="1"/>
    </row>
    <row r="244" spans="54:56" ht="15">
      <c r="BB244" s="1"/>
      <c r="BC244" t="s">
        <v>1077</v>
      </c>
      <c r="BD244" s="1"/>
    </row>
    <row r="245" spans="54:56" ht="15">
      <c r="BB245" s="1"/>
      <c r="BC245" t="s">
        <v>1078</v>
      </c>
      <c r="BD245" s="1"/>
    </row>
    <row r="246" spans="54:56" ht="15">
      <c r="BB246" s="1"/>
      <c r="BC246" t="s">
        <v>1079</v>
      </c>
      <c r="BD246" s="1"/>
    </row>
    <row r="247" spans="54:56" ht="15">
      <c r="BB247" s="1"/>
      <c r="BC247" t="s">
        <v>1080</v>
      </c>
      <c r="BD247" s="1"/>
    </row>
    <row r="248" spans="54:56" ht="15">
      <c r="BB248" s="1"/>
      <c r="BC248" t="s">
        <v>1081</v>
      </c>
      <c r="BD248" s="1"/>
    </row>
    <row r="249" spans="54:56" ht="15">
      <c r="BB249" s="1"/>
      <c r="BC249" t="s">
        <v>1082</v>
      </c>
      <c r="BD249" s="1"/>
    </row>
    <row r="250" spans="54:56" ht="15">
      <c r="BB250" s="1"/>
      <c r="BC250" t="s">
        <v>1083</v>
      </c>
      <c r="BD250" s="1"/>
    </row>
    <row r="251" spans="54:56" ht="15">
      <c r="BB251" s="1"/>
      <c r="BC251" t="s">
        <v>1084</v>
      </c>
      <c r="BD251" s="1"/>
    </row>
    <row r="252" spans="54:56" ht="15">
      <c r="BB252" s="1"/>
      <c r="BC252" t="s">
        <v>1085</v>
      </c>
      <c r="BD252" s="1"/>
    </row>
    <row r="253" spans="54:56" ht="15">
      <c r="BB253" s="1"/>
      <c r="BC253" t="s">
        <v>1086</v>
      </c>
      <c r="BD253" s="1"/>
    </row>
    <row r="254" spans="54:56" ht="15">
      <c r="BB254" s="1"/>
      <c r="BC254" t="s">
        <v>1087</v>
      </c>
      <c r="BD254" s="1"/>
    </row>
    <row r="255" spans="54:56" ht="15">
      <c r="BB255" s="1"/>
      <c r="BC255" t="s">
        <v>1088</v>
      </c>
      <c r="BD255" s="1"/>
    </row>
    <row r="256" spans="54:56" ht="15">
      <c r="BB256" s="1"/>
      <c r="BC256" t="s">
        <v>1089</v>
      </c>
      <c r="BD256" s="1"/>
    </row>
    <row r="257" spans="54:56" ht="15">
      <c r="BB257" s="1"/>
      <c r="BC257" t="s">
        <v>1090</v>
      </c>
      <c r="BD257" s="1"/>
    </row>
    <row r="258" spans="54:56" ht="15">
      <c r="BB258" s="1"/>
      <c r="BC258" t="s">
        <v>1091</v>
      </c>
      <c r="BD258" s="1"/>
    </row>
    <row r="259" spans="54:56" ht="15">
      <c r="BB259" s="1"/>
      <c r="BC259" t="s">
        <v>1092</v>
      </c>
      <c r="BD259" s="1"/>
    </row>
    <row r="260" spans="54:56" ht="15">
      <c r="BB260" s="1"/>
      <c r="BC260" t="s">
        <v>1093</v>
      </c>
      <c r="BD260" s="1"/>
    </row>
    <row r="261" spans="54:56" ht="15">
      <c r="BB261" s="1"/>
      <c r="BC261" t="s">
        <v>1094</v>
      </c>
      <c r="BD261" s="1"/>
    </row>
    <row r="262" spans="54:56" ht="15">
      <c r="BB262" s="1"/>
      <c r="BC262" t="s">
        <v>1095</v>
      </c>
      <c r="BD262" s="1"/>
    </row>
    <row r="263" spans="54:56" ht="15">
      <c r="BB263" s="1"/>
      <c r="BC263" t="s">
        <v>1096</v>
      </c>
      <c r="BD263" s="1"/>
    </row>
    <row r="264" spans="54:56" ht="15">
      <c r="BB264" s="1"/>
      <c r="BC264" t="s">
        <v>1097</v>
      </c>
      <c r="BD264" s="1"/>
    </row>
    <row r="265" spans="54:56" ht="15">
      <c r="BB265" s="1"/>
      <c r="BC265" t="s">
        <v>1098</v>
      </c>
      <c r="BD265" s="1"/>
    </row>
    <row r="266" spans="54:56" ht="15">
      <c r="BB266" s="1"/>
      <c r="BC266" t="s">
        <v>1099</v>
      </c>
      <c r="BD266" s="1"/>
    </row>
    <row r="267" spans="54:56" ht="15">
      <c r="BB267" s="1"/>
      <c r="BC267" t="s">
        <v>1100</v>
      </c>
      <c r="BD267" s="1"/>
    </row>
    <row r="268" spans="54:56" ht="15">
      <c r="BB268" s="1"/>
      <c r="BC268" t="s">
        <v>1101</v>
      </c>
      <c r="BD268" s="1"/>
    </row>
    <row r="269" spans="54:56" ht="15">
      <c r="BB269" s="1"/>
      <c r="BC269" t="s">
        <v>1102</v>
      </c>
      <c r="BD269" s="1"/>
    </row>
    <row r="270" spans="54:56" ht="15">
      <c r="BB270" s="1"/>
      <c r="BC270" t="s">
        <v>1103</v>
      </c>
      <c r="BD270" s="1"/>
    </row>
    <row r="271" spans="54:56" ht="15">
      <c r="BB271" s="1"/>
      <c r="BC271" t="s">
        <v>1104</v>
      </c>
      <c r="BD271" s="1"/>
    </row>
    <row r="272" spans="54:56" ht="15">
      <c r="BB272" s="1"/>
      <c r="BC272" t="s">
        <v>1105</v>
      </c>
      <c r="BD272" s="1"/>
    </row>
    <row r="273" spans="54:56" ht="15">
      <c r="BB273" s="1"/>
      <c r="BC273" t="s">
        <v>1106</v>
      </c>
      <c r="BD273" s="1"/>
    </row>
    <row r="274" spans="54:56" ht="15">
      <c r="BB274" s="1"/>
      <c r="BC274" t="s">
        <v>1107</v>
      </c>
      <c r="BD274" s="1"/>
    </row>
    <row r="275" spans="54:56" ht="15">
      <c r="BB275" s="1"/>
      <c r="BC275" t="s">
        <v>1108</v>
      </c>
      <c r="BD275" s="1"/>
    </row>
    <row r="276" spans="54:56" ht="15">
      <c r="BB276" s="1"/>
      <c r="BC276" t="s">
        <v>1109</v>
      </c>
      <c r="BD276" s="1"/>
    </row>
    <row r="277" spans="54:56" ht="15">
      <c r="BB277" s="1"/>
      <c r="BC277" t="s">
        <v>1110</v>
      </c>
      <c r="BD277" s="1"/>
    </row>
    <row r="278" spans="54:56" ht="15">
      <c r="BB278" s="1"/>
      <c r="BC278" t="s">
        <v>1111</v>
      </c>
      <c r="BD278" s="1"/>
    </row>
    <row r="279" spans="54:56" ht="15">
      <c r="BB279" s="1"/>
      <c r="BC279" t="s">
        <v>1112</v>
      </c>
      <c r="BD279" s="1"/>
    </row>
    <row r="280" spans="54:56" ht="15">
      <c r="BB280" s="1"/>
      <c r="BC280" t="s">
        <v>1113</v>
      </c>
      <c r="BD280" s="1"/>
    </row>
    <row r="281" spans="54:56" ht="15">
      <c r="BB281" s="1"/>
      <c r="BC281" t="s">
        <v>1114</v>
      </c>
      <c r="BD281" s="1"/>
    </row>
    <row r="282" spans="54:56" ht="15">
      <c r="BB282" s="1"/>
      <c r="BC282" t="s">
        <v>1115</v>
      </c>
      <c r="BD282" s="1"/>
    </row>
    <row r="283" spans="54:56" ht="15">
      <c r="BB283" s="1"/>
      <c r="BC283" t="s">
        <v>1116</v>
      </c>
      <c r="BD283" s="1"/>
    </row>
    <row r="284" spans="54:56" ht="15">
      <c r="BB284" s="1"/>
      <c r="BC284" t="s">
        <v>1117</v>
      </c>
      <c r="BD284" s="1"/>
    </row>
    <row r="285" spans="54:56" ht="15">
      <c r="BB285" s="1"/>
      <c r="BC285" t="s">
        <v>1118</v>
      </c>
      <c r="BD285" s="1"/>
    </row>
    <row r="286" spans="54:56" ht="15">
      <c r="BB286" s="1"/>
      <c r="BC286" t="s">
        <v>1119</v>
      </c>
      <c r="BD286" s="1"/>
    </row>
    <row r="287" spans="54:56" ht="15">
      <c r="BB287" s="1"/>
      <c r="BC287" t="s">
        <v>1120</v>
      </c>
      <c r="BD287" s="1"/>
    </row>
    <row r="288" spans="54:56" ht="15">
      <c r="BB288" s="1"/>
      <c r="BC288" t="s">
        <v>1121</v>
      </c>
      <c r="BD288" s="1"/>
    </row>
    <row r="289" spans="54:56" ht="15">
      <c r="BB289" s="1"/>
      <c r="BC289" t="s">
        <v>1122</v>
      </c>
      <c r="BD289" s="1"/>
    </row>
    <row r="290" spans="54:56" ht="15">
      <c r="BB290" s="1"/>
      <c r="BC290" t="s">
        <v>1123</v>
      </c>
      <c r="BD290" s="1"/>
    </row>
    <row r="291" spans="54:56" ht="15">
      <c r="BB291" s="1"/>
      <c r="BC291" t="s">
        <v>1124</v>
      </c>
      <c r="BD291" s="1"/>
    </row>
    <row r="292" spans="54:56" ht="15">
      <c r="BB292" s="1"/>
      <c r="BC292" t="s">
        <v>1125</v>
      </c>
      <c r="BD292" s="1"/>
    </row>
    <row r="293" spans="54:56" ht="15">
      <c r="BB293" s="1"/>
      <c r="BC293" t="s">
        <v>1126</v>
      </c>
      <c r="BD293" s="1"/>
    </row>
    <row r="294" spans="54:56" ht="15">
      <c r="BB294" s="1"/>
      <c r="BC294" t="s">
        <v>1127</v>
      </c>
      <c r="BD294" s="1"/>
    </row>
    <row r="295" spans="54:56" ht="15">
      <c r="BB295" s="1"/>
      <c r="BC295" t="s">
        <v>1128</v>
      </c>
      <c r="BD295" s="1"/>
    </row>
    <row r="296" spans="54:56" ht="15">
      <c r="BB296" s="1"/>
      <c r="BC296" t="s">
        <v>1129</v>
      </c>
      <c r="BD296" s="1"/>
    </row>
    <row r="297" spans="54:56" ht="15">
      <c r="BB297" s="1"/>
      <c r="BC297" t="s">
        <v>1130</v>
      </c>
      <c r="BD297" s="1"/>
    </row>
    <row r="298" spans="54:56" ht="15">
      <c r="BB298" s="1"/>
      <c r="BC298" t="s">
        <v>1131</v>
      </c>
      <c r="BD298" s="1"/>
    </row>
    <row r="299" spans="54:56" ht="15">
      <c r="BB299" s="1"/>
      <c r="BC299" t="s">
        <v>1132</v>
      </c>
      <c r="BD299" s="1"/>
    </row>
    <row r="300" spans="54:56" ht="15">
      <c r="BB300" s="1"/>
      <c r="BC300" t="s">
        <v>1133</v>
      </c>
      <c r="BD300" s="1"/>
    </row>
    <row r="301" spans="54:56" ht="15">
      <c r="BB301" s="1"/>
      <c r="BC301" t="s">
        <v>1134</v>
      </c>
      <c r="BD301" s="1"/>
    </row>
    <row r="302" spans="54:56" ht="15">
      <c r="BB302" s="1"/>
      <c r="BC302" t="s">
        <v>1135</v>
      </c>
      <c r="BD302" s="1"/>
    </row>
    <row r="303" spans="54:56" ht="15">
      <c r="BB303" s="1"/>
      <c r="BC303" t="s">
        <v>1136</v>
      </c>
      <c r="BD303" s="1"/>
    </row>
    <row r="304" spans="54:56" ht="15">
      <c r="BB304" s="1"/>
      <c r="BC304" t="s">
        <v>1137</v>
      </c>
      <c r="BD304" s="1"/>
    </row>
    <row r="305" spans="54:56" ht="15">
      <c r="BB305" s="1"/>
      <c r="BC305" t="s">
        <v>1138</v>
      </c>
      <c r="BD305" s="1"/>
    </row>
    <row r="306" spans="54:56" ht="15">
      <c r="BB306" s="1"/>
      <c r="BC306" t="s">
        <v>1139</v>
      </c>
      <c r="BD306" s="1"/>
    </row>
    <row r="307" spans="54:56" ht="15">
      <c r="BB307" s="1"/>
      <c r="BC307" t="s">
        <v>1140</v>
      </c>
      <c r="BD307" s="1"/>
    </row>
    <row r="308" spans="54:56" ht="15">
      <c r="BB308" s="1"/>
      <c r="BC308" t="s">
        <v>1141</v>
      </c>
      <c r="BD308" s="1"/>
    </row>
    <row r="309" spans="54:56" ht="15">
      <c r="BB309" s="1"/>
      <c r="BC309" t="s">
        <v>1142</v>
      </c>
      <c r="BD309" s="1"/>
    </row>
    <row r="310" spans="54:56" ht="15">
      <c r="BB310" s="1"/>
      <c r="BC310" t="s">
        <v>1143</v>
      </c>
      <c r="BD310" s="1"/>
    </row>
    <row r="311" spans="54:56" ht="15">
      <c r="BB311" s="1"/>
      <c r="BC311" t="s">
        <v>1144</v>
      </c>
      <c r="BD311" s="1"/>
    </row>
    <row r="312" spans="54:56" ht="15">
      <c r="BB312" s="1"/>
      <c r="BC312" t="s">
        <v>1145</v>
      </c>
      <c r="BD312" s="1"/>
    </row>
    <row r="313" spans="54:56" ht="15">
      <c r="BB313" s="1"/>
      <c r="BC313" t="s">
        <v>1146</v>
      </c>
      <c r="BD313" s="1"/>
    </row>
    <row r="314" spans="54:56" ht="15">
      <c r="BB314" s="1"/>
      <c r="BC314" t="s">
        <v>1147</v>
      </c>
      <c r="BD314" s="1"/>
    </row>
    <row r="315" spans="54:56" ht="15">
      <c r="BB315" s="1"/>
      <c r="BC315" t="s">
        <v>1148</v>
      </c>
      <c r="BD315" s="1"/>
    </row>
    <row r="316" spans="54:56" ht="15">
      <c r="BB316" s="1"/>
      <c r="BC316" t="s">
        <v>1149</v>
      </c>
      <c r="BD316" s="1"/>
    </row>
    <row r="317" spans="54:56" ht="15">
      <c r="BB317" s="1"/>
      <c r="BC317" t="s">
        <v>1150</v>
      </c>
      <c r="BD317" s="1"/>
    </row>
    <row r="318" spans="54:56" ht="15">
      <c r="BB318" s="1"/>
      <c r="BC318" t="s">
        <v>1151</v>
      </c>
      <c r="BD318" s="1"/>
    </row>
    <row r="319" spans="54:56" ht="15">
      <c r="BB319" s="1"/>
      <c r="BC319" t="s">
        <v>1152</v>
      </c>
      <c r="BD319" s="1"/>
    </row>
    <row r="320" spans="54:56" ht="15">
      <c r="BB320" s="1"/>
      <c r="BC320" t="s">
        <v>1153</v>
      </c>
      <c r="BD320" s="1"/>
    </row>
    <row r="321" spans="54:56" ht="15">
      <c r="BB321" s="1"/>
      <c r="BC321" t="s">
        <v>1154</v>
      </c>
      <c r="BD321" s="1"/>
    </row>
    <row r="322" spans="54:56" ht="15">
      <c r="BB322" s="1"/>
      <c r="BC322" t="s">
        <v>1155</v>
      </c>
      <c r="BD322" s="1"/>
    </row>
    <row r="323" spans="54:56" ht="15">
      <c r="BB323" s="1"/>
      <c r="BC323" t="s">
        <v>1156</v>
      </c>
      <c r="BD323" s="1"/>
    </row>
    <row r="324" spans="54:56" ht="15">
      <c r="BB324" s="1"/>
      <c r="BC324" t="s">
        <v>1157</v>
      </c>
      <c r="BD324" s="1"/>
    </row>
    <row r="325" spans="54:56" ht="15">
      <c r="BB325" s="1"/>
      <c r="BC325" t="s">
        <v>1158</v>
      </c>
      <c r="BD325" s="1"/>
    </row>
    <row r="326" spans="54:56" ht="15">
      <c r="BB326" s="1"/>
      <c r="BC326" t="s">
        <v>1159</v>
      </c>
      <c r="BD326" s="1"/>
    </row>
    <row r="327" spans="54:56" ht="15">
      <c r="BB327" s="1"/>
      <c r="BC327" t="s">
        <v>1160</v>
      </c>
      <c r="BD327" s="1"/>
    </row>
    <row r="328" spans="54:56" ht="15">
      <c r="BB328" s="1"/>
      <c r="BC328" t="s">
        <v>1161</v>
      </c>
      <c r="BD328" s="1"/>
    </row>
    <row r="329" spans="54:56" ht="15">
      <c r="BB329" s="1"/>
      <c r="BC329" t="s">
        <v>1162</v>
      </c>
      <c r="BD329" s="1"/>
    </row>
    <row r="330" spans="54:56" ht="15">
      <c r="BB330" s="1"/>
      <c r="BC330" t="s">
        <v>1163</v>
      </c>
      <c r="BD330" s="1"/>
    </row>
    <row r="331" spans="54:56" ht="15">
      <c r="BB331" s="1"/>
      <c r="BC331" t="s">
        <v>1164</v>
      </c>
      <c r="BD331" s="1"/>
    </row>
    <row r="332" spans="54:56" ht="15">
      <c r="BB332" s="1"/>
      <c r="BC332" t="s">
        <v>1165</v>
      </c>
      <c r="BD332" s="1"/>
    </row>
    <row r="333" spans="54:56" ht="15">
      <c r="BB333" s="1"/>
      <c r="BC333" t="s">
        <v>1166</v>
      </c>
      <c r="BD333" s="1"/>
    </row>
    <row r="334" spans="54:56" ht="15">
      <c r="BB334" s="1"/>
      <c r="BC334" t="s">
        <v>1167</v>
      </c>
      <c r="BD334" s="1"/>
    </row>
    <row r="335" spans="54:56" ht="15">
      <c r="BB335" s="1"/>
      <c r="BC335" t="s">
        <v>1168</v>
      </c>
      <c r="BD335" s="1"/>
    </row>
    <row r="336" spans="54:56" ht="15">
      <c r="BB336" s="1"/>
      <c r="BC336" t="s">
        <v>1169</v>
      </c>
      <c r="BD336" s="1"/>
    </row>
    <row r="337" spans="54:56" ht="15">
      <c r="BB337" s="1"/>
      <c r="BC337" t="s">
        <v>1170</v>
      </c>
      <c r="BD337" s="1"/>
    </row>
    <row r="338" spans="54:56" ht="15">
      <c r="BB338" s="1"/>
      <c r="BC338" t="s">
        <v>1171</v>
      </c>
      <c r="BD338" s="1"/>
    </row>
    <row r="339" spans="54:56" ht="15">
      <c r="BB339" s="1"/>
      <c r="BC339" t="s">
        <v>1172</v>
      </c>
      <c r="BD339" s="1"/>
    </row>
    <row r="340" spans="54:56" ht="15">
      <c r="BB340" s="1"/>
      <c r="BC340" t="s">
        <v>1173</v>
      </c>
      <c r="BD340" s="1"/>
    </row>
    <row r="341" spans="54:56" ht="15">
      <c r="BB341" s="1"/>
      <c r="BC341" t="s">
        <v>1174</v>
      </c>
      <c r="BD341" s="1"/>
    </row>
    <row r="342" spans="54:56" ht="15">
      <c r="BB342" s="1"/>
      <c r="BC342" t="s">
        <v>1175</v>
      </c>
      <c r="BD342" s="1"/>
    </row>
    <row r="343" spans="54:56" ht="15">
      <c r="BB343" s="1"/>
      <c r="BC343" t="s">
        <v>1176</v>
      </c>
      <c r="BD343" s="1"/>
    </row>
    <row r="344" spans="54:56" ht="15">
      <c r="BB344" s="1"/>
      <c r="BC344" t="s">
        <v>1177</v>
      </c>
      <c r="BD344" s="1"/>
    </row>
    <row r="345" spans="54:56" ht="15">
      <c r="BB345" s="1"/>
      <c r="BC345" t="s">
        <v>1178</v>
      </c>
      <c r="BD345" s="1"/>
    </row>
    <row r="346" spans="54:56" ht="15">
      <c r="BB346" s="1"/>
      <c r="BC346" t="s">
        <v>1179</v>
      </c>
      <c r="BD346" s="1"/>
    </row>
    <row r="347" spans="54:56" ht="15">
      <c r="BB347" s="1"/>
      <c r="BC347" t="s">
        <v>1180</v>
      </c>
      <c r="BD347" s="1"/>
    </row>
    <row r="348" spans="54:56" ht="15">
      <c r="BB348" s="1"/>
      <c r="BC348" t="s">
        <v>1181</v>
      </c>
      <c r="BD348" s="1"/>
    </row>
    <row r="349" spans="54:56" ht="15">
      <c r="BB349" s="1"/>
      <c r="BC349" t="s">
        <v>1182</v>
      </c>
      <c r="BD349" s="1"/>
    </row>
    <row r="350" spans="54:56" ht="15">
      <c r="BB350" s="1"/>
      <c r="BC350" t="s">
        <v>1183</v>
      </c>
      <c r="BD350" s="1"/>
    </row>
    <row r="351" spans="54:56" ht="15">
      <c r="BB351" s="1"/>
      <c r="BC351" t="s">
        <v>1184</v>
      </c>
      <c r="BD351" s="1"/>
    </row>
    <row r="352" spans="54:56" ht="15">
      <c r="BB352" s="1"/>
      <c r="BC352" t="s">
        <v>1185</v>
      </c>
      <c r="BD352" s="1"/>
    </row>
    <row r="353" spans="54:56" ht="15">
      <c r="BB353" s="1"/>
      <c r="BC353" t="s">
        <v>1186</v>
      </c>
      <c r="BD353" s="1"/>
    </row>
    <row r="354" spans="54:56" ht="15">
      <c r="BB354" s="1"/>
      <c r="BC354" t="s">
        <v>1187</v>
      </c>
      <c r="BD354" s="1"/>
    </row>
    <row r="355" spans="54:56" ht="15">
      <c r="BB355" s="1"/>
      <c r="BC355" t="s">
        <v>1188</v>
      </c>
      <c r="BD355" s="1"/>
    </row>
    <row r="356" spans="54:56" ht="15">
      <c r="BB356" s="1"/>
      <c r="BC356" t="s">
        <v>1189</v>
      </c>
      <c r="BD356" s="1"/>
    </row>
    <row r="357" spans="54:56" ht="15">
      <c r="BB357" s="1"/>
      <c r="BC357" t="s">
        <v>1190</v>
      </c>
      <c r="BD357" s="1"/>
    </row>
    <row r="358" spans="54:56" ht="15">
      <c r="BB358" s="1"/>
      <c r="BC358" t="s">
        <v>1191</v>
      </c>
      <c r="BD358" s="1"/>
    </row>
    <row r="359" spans="54:56" ht="15">
      <c r="BB359" s="1"/>
      <c r="BC359" t="s">
        <v>1192</v>
      </c>
      <c r="BD359" s="1"/>
    </row>
    <row r="360" spans="54:56" ht="15">
      <c r="BB360" s="1"/>
      <c r="BC360" t="s">
        <v>1193</v>
      </c>
      <c r="BD360" s="1"/>
    </row>
    <row r="361" spans="54:56" ht="15">
      <c r="BB361" s="1"/>
      <c r="BC361" t="s">
        <v>1194</v>
      </c>
      <c r="BD361" s="1"/>
    </row>
    <row r="362" spans="54:56" ht="15">
      <c r="BB362" s="1"/>
      <c r="BC362" t="s">
        <v>1195</v>
      </c>
      <c r="BD362" s="1"/>
    </row>
    <row r="363" spans="54:56" ht="15">
      <c r="BB363" s="1"/>
      <c r="BC363" t="s">
        <v>1196</v>
      </c>
      <c r="BD363" s="1"/>
    </row>
    <row r="364" spans="54:56" ht="15">
      <c r="BB364" s="1"/>
      <c r="BC364" t="s">
        <v>1197</v>
      </c>
      <c r="BD364" s="1"/>
    </row>
    <row r="365" spans="54:56" ht="15">
      <c r="BB365" s="1"/>
      <c r="BC365" t="s">
        <v>1198</v>
      </c>
      <c r="BD365" s="1"/>
    </row>
    <row r="366" spans="54:56" ht="15">
      <c r="BB366" s="1"/>
      <c r="BC366" t="s">
        <v>1199</v>
      </c>
      <c r="BD366" s="1"/>
    </row>
    <row r="367" spans="54:56" ht="15">
      <c r="BB367" s="1"/>
      <c r="BC367" t="s">
        <v>1200</v>
      </c>
      <c r="BD367" s="1"/>
    </row>
    <row r="368" spans="54:56" ht="15">
      <c r="BB368" s="1"/>
      <c r="BC368" t="s">
        <v>1201</v>
      </c>
      <c r="BD368" s="1"/>
    </row>
    <row r="369" spans="54:56" ht="15">
      <c r="BB369" s="1"/>
      <c r="BC369" t="s">
        <v>1202</v>
      </c>
      <c r="BD369" s="1"/>
    </row>
    <row r="370" spans="54:56" ht="15">
      <c r="BB370" s="1"/>
      <c r="BC370" t="s">
        <v>1203</v>
      </c>
      <c r="BD370" s="1"/>
    </row>
    <row r="371" spans="54:56" ht="15">
      <c r="BB371" s="1"/>
      <c r="BC371" t="s">
        <v>1204</v>
      </c>
      <c r="BD371" s="1"/>
    </row>
    <row r="372" spans="54:56" ht="15">
      <c r="BB372" s="1"/>
      <c r="BC372" t="s">
        <v>1205</v>
      </c>
      <c r="BD372" s="1"/>
    </row>
    <row r="373" spans="54:56" ht="15">
      <c r="BB373" s="1"/>
      <c r="BC373" t="s">
        <v>1206</v>
      </c>
      <c r="BD373" s="1"/>
    </row>
    <row r="374" spans="54:56" ht="15">
      <c r="BB374" s="1"/>
      <c r="BC374" t="s">
        <v>1207</v>
      </c>
      <c r="BD374" s="1"/>
    </row>
    <row r="375" spans="54:56" ht="15">
      <c r="BB375" s="1"/>
      <c r="BC375" t="s">
        <v>1208</v>
      </c>
      <c r="BD375" s="1"/>
    </row>
    <row r="376" spans="54:56" ht="15">
      <c r="BB376" s="1"/>
      <c r="BC376" t="s">
        <v>1209</v>
      </c>
      <c r="BD376" s="1"/>
    </row>
    <row r="377" spans="54:56" ht="15">
      <c r="BB377" s="1"/>
      <c r="BC377" t="s">
        <v>1210</v>
      </c>
      <c r="BD377" s="1"/>
    </row>
    <row r="378" spans="54:56" ht="15">
      <c r="BB378" s="1"/>
      <c r="BC378" t="s">
        <v>1211</v>
      </c>
      <c r="BD378" s="1"/>
    </row>
    <row r="379" spans="54:56" ht="15">
      <c r="BB379" s="1"/>
      <c r="BC379" t="s">
        <v>1212</v>
      </c>
      <c r="BD379" s="1"/>
    </row>
    <row r="380" spans="54:56" ht="15">
      <c r="BB380" s="1"/>
      <c r="BC380" t="s">
        <v>1213</v>
      </c>
      <c r="BD380" s="1"/>
    </row>
    <row r="381" spans="54:56" ht="15">
      <c r="BB381" s="1"/>
      <c r="BC381" t="s">
        <v>1214</v>
      </c>
      <c r="BD381" s="1"/>
    </row>
    <row r="382" spans="54:56" ht="15">
      <c r="BB382" s="1"/>
      <c r="BC382" t="s">
        <v>1215</v>
      </c>
      <c r="BD382" s="1"/>
    </row>
    <row r="383" spans="54:56" ht="15">
      <c r="BB383" s="1"/>
      <c r="BC383" t="s">
        <v>1534</v>
      </c>
      <c r="BD383" s="1"/>
    </row>
    <row r="384" spans="54:56" ht="15">
      <c r="BB384" s="1"/>
      <c r="BC384" t="s">
        <v>1535</v>
      </c>
      <c r="BD384" s="1"/>
    </row>
    <row r="385" spans="54:56" ht="15">
      <c r="BB385" s="1"/>
      <c r="BC385" t="s">
        <v>1536</v>
      </c>
      <c r="BD385" s="1"/>
    </row>
    <row r="386" spans="54:56" ht="15">
      <c r="BB386" s="1"/>
      <c r="BC386" t="s">
        <v>1537</v>
      </c>
      <c r="BD386" s="1"/>
    </row>
    <row r="387" spans="54:56" ht="15">
      <c r="BB387" s="1"/>
      <c r="BC387" t="s">
        <v>1538</v>
      </c>
      <c r="BD387" s="1"/>
    </row>
    <row r="388" spans="54:56" ht="15">
      <c r="BB388" s="1"/>
      <c r="BC388" t="s">
        <v>1539</v>
      </c>
      <c r="BD388" s="1"/>
    </row>
    <row r="389" spans="54:56" ht="15">
      <c r="BB389" s="1"/>
      <c r="BC389" t="s">
        <v>1540</v>
      </c>
      <c r="BD389" s="1"/>
    </row>
    <row r="390" spans="54:56" ht="15">
      <c r="BB390" s="1"/>
      <c r="BC390" t="s">
        <v>1541</v>
      </c>
      <c r="BD390" s="1"/>
    </row>
    <row r="391" spans="54:56" ht="15">
      <c r="BB391" s="1"/>
      <c r="BC391" t="s">
        <v>1542</v>
      </c>
      <c r="BD391" s="1"/>
    </row>
    <row r="392" spans="54:56" ht="15">
      <c r="BB392" s="1"/>
      <c r="BC392" t="s">
        <v>1543</v>
      </c>
      <c r="BD392" s="1"/>
    </row>
    <row r="393" spans="54:56" ht="15">
      <c r="BB393" s="1"/>
      <c r="BC393" t="s">
        <v>1544</v>
      </c>
      <c r="BD393" s="1"/>
    </row>
    <row r="394" spans="54:56" ht="15">
      <c r="BB394" s="1"/>
      <c r="BC394" t="s">
        <v>1545</v>
      </c>
      <c r="BD394" s="1"/>
    </row>
    <row r="395" spans="54:56" ht="15">
      <c r="BB395" s="1"/>
      <c r="BC395" t="s">
        <v>1546</v>
      </c>
      <c r="BD395" s="1"/>
    </row>
    <row r="396" spans="54:56" ht="15">
      <c r="BB396" s="1"/>
      <c r="BC396" t="s">
        <v>1547</v>
      </c>
      <c r="BD396" s="1"/>
    </row>
    <row r="397" spans="54:56" ht="15">
      <c r="BB397" s="1"/>
      <c r="BC397" t="s">
        <v>1548</v>
      </c>
      <c r="BD397" s="1"/>
    </row>
    <row r="398" spans="54:56" ht="15">
      <c r="BB398" s="1"/>
      <c r="BC398" t="s">
        <v>1549</v>
      </c>
      <c r="BD398" s="1"/>
    </row>
    <row r="399" spans="54:56" ht="15">
      <c r="BB399" s="1"/>
      <c r="BC399" t="s">
        <v>1550</v>
      </c>
      <c r="BD399" s="1"/>
    </row>
    <row r="400" spans="54:56" ht="15">
      <c r="BB400" s="1"/>
      <c r="BC400" t="s">
        <v>1551</v>
      </c>
      <c r="BD400" s="1"/>
    </row>
    <row r="401" spans="54:56" ht="15">
      <c r="BB401" s="1"/>
      <c r="BC401" t="s">
        <v>1552</v>
      </c>
      <c r="BD401" s="1"/>
    </row>
    <row r="402" spans="54:56" ht="15">
      <c r="BB402" s="1"/>
      <c r="BC402" t="s">
        <v>1553</v>
      </c>
      <c r="BD402" s="1"/>
    </row>
    <row r="403" spans="54:56" ht="15">
      <c r="BB403" s="1"/>
      <c r="BC403" t="s">
        <v>1554</v>
      </c>
      <c r="BD403" s="1"/>
    </row>
    <row r="404" spans="54:56" ht="15">
      <c r="BB404" s="1"/>
      <c r="BC404" t="s">
        <v>1555</v>
      </c>
      <c r="BD404" s="1"/>
    </row>
    <row r="405" spans="54:56" ht="15">
      <c r="BB405" s="1"/>
      <c r="BC405" t="s">
        <v>1556</v>
      </c>
      <c r="BD405" s="1"/>
    </row>
    <row r="406" spans="54:56" ht="15">
      <c r="BB406" s="1"/>
      <c r="BC406" t="s">
        <v>1557</v>
      </c>
      <c r="BD406" s="1"/>
    </row>
    <row r="407" spans="54:56" ht="15">
      <c r="BB407" s="1"/>
      <c r="BC407" t="s">
        <v>1558</v>
      </c>
      <c r="BD407" s="1"/>
    </row>
    <row r="408" spans="54:56" ht="15">
      <c r="BB408" s="1"/>
      <c r="BC408" t="s">
        <v>1559</v>
      </c>
      <c r="BD408" s="1"/>
    </row>
    <row r="409" spans="54:56" ht="15">
      <c r="BB409" s="1"/>
      <c r="BC409" t="s">
        <v>1560</v>
      </c>
      <c r="BD409" s="1"/>
    </row>
    <row r="410" spans="54:56" ht="15">
      <c r="BB410" s="1"/>
      <c r="BC410" t="s">
        <v>1561</v>
      </c>
      <c r="BD410" s="1"/>
    </row>
    <row r="411" spans="54:56" ht="15">
      <c r="BB411" s="1"/>
      <c r="BC411" t="s">
        <v>1562</v>
      </c>
      <c r="BD411" s="1"/>
    </row>
    <row r="412" spans="54:56" ht="15">
      <c r="BB412" s="1"/>
      <c r="BC412" t="s">
        <v>1563</v>
      </c>
      <c r="BD412" s="1"/>
    </row>
    <row r="413" spans="54:56" ht="15">
      <c r="BB413" s="1"/>
      <c r="BC413" t="s">
        <v>1564</v>
      </c>
      <c r="BD413" s="1"/>
    </row>
    <row r="414" spans="54:56" ht="15">
      <c r="BB414" s="1"/>
      <c r="BC414" t="s">
        <v>1565</v>
      </c>
      <c r="BD414" s="1"/>
    </row>
    <row r="415" spans="54:56" ht="15">
      <c r="BB415" s="1"/>
      <c r="BC415" t="s">
        <v>1566</v>
      </c>
      <c r="BD415" s="1"/>
    </row>
    <row r="416" spans="54:56" ht="15">
      <c r="BB416" s="1"/>
      <c r="BC416" t="s">
        <v>1567</v>
      </c>
      <c r="BD416" s="1"/>
    </row>
    <row r="417" spans="54:56" ht="15">
      <c r="BB417" s="1"/>
      <c r="BC417" t="s">
        <v>1568</v>
      </c>
      <c r="BD417" s="1"/>
    </row>
    <row r="418" spans="54:56" ht="15">
      <c r="BB418" s="1"/>
      <c r="BC418" t="s">
        <v>1569</v>
      </c>
      <c r="BD418" s="1"/>
    </row>
    <row r="419" spans="54:56" ht="15">
      <c r="BB419" s="1"/>
      <c r="BC419" t="s">
        <v>1570</v>
      </c>
      <c r="BD419" s="1"/>
    </row>
    <row r="420" spans="54:56" ht="15">
      <c r="BB420" s="1"/>
      <c r="BC420" t="s">
        <v>1571</v>
      </c>
      <c r="BD420" s="1"/>
    </row>
    <row r="421" spans="54:56" ht="15">
      <c r="BB421" s="1"/>
      <c r="BC421" t="s">
        <v>1572</v>
      </c>
      <c r="BD421" s="1"/>
    </row>
    <row r="422" spans="54:56" ht="15">
      <c r="BB422" s="1"/>
      <c r="BC422" t="s">
        <v>1573</v>
      </c>
      <c r="BD422" s="1"/>
    </row>
    <row r="423" spans="54:56" ht="15">
      <c r="BB423" s="1"/>
      <c r="BC423" t="s">
        <v>1574</v>
      </c>
      <c r="BD423" s="1"/>
    </row>
    <row r="424" spans="54:56" ht="15">
      <c r="BB424" s="1"/>
      <c r="BC424" t="s">
        <v>1575</v>
      </c>
      <c r="BD424" s="1"/>
    </row>
    <row r="425" spans="54:56" ht="15">
      <c r="BB425" s="1"/>
      <c r="BC425" t="s">
        <v>1576</v>
      </c>
      <c r="BD425" s="1"/>
    </row>
    <row r="426" spans="54:56" ht="15">
      <c r="BB426" s="1"/>
      <c r="BC426" t="s">
        <v>1577</v>
      </c>
      <c r="BD426" s="1"/>
    </row>
    <row r="427" spans="54:56" ht="15">
      <c r="BB427" s="1"/>
      <c r="BC427" t="s">
        <v>1578</v>
      </c>
      <c r="BD427" s="1"/>
    </row>
    <row r="428" spans="54:56" ht="15">
      <c r="BB428" s="1"/>
      <c r="BC428" t="s">
        <v>1579</v>
      </c>
      <c r="BD428" s="1"/>
    </row>
    <row r="429" spans="54:56" ht="15">
      <c r="BB429" s="1"/>
      <c r="BC429" t="s">
        <v>1580</v>
      </c>
      <c r="BD429" s="1"/>
    </row>
    <row r="430" spans="54:56" ht="15">
      <c r="BB430" s="1"/>
      <c r="BC430" t="s">
        <v>1581</v>
      </c>
      <c r="BD430" s="1"/>
    </row>
    <row r="431" spans="54:56" ht="15">
      <c r="BB431" s="1"/>
      <c r="BC431" t="s">
        <v>1582</v>
      </c>
      <c r="BD431" s="1"/>
    </row>
    <row r="432" spans="54:56" ht="15">
      <c r="BB432" s="1"/>
      <c r="BC432" t="s">
        <v>1583</v>
      </c>
      <c r="BD432" s="1"/>
    </row>
    <row r="433" spans="54:56" ht="15">
      <c r="BB433" s="1"/>
      <c r="BC433" t="s">
        <v>1584</v>
      </c>
      <c r="BD433" s="1"/>
    </row>
    <row r="434" spans="54:56" ht="15">
      <c r="BB434" s="1"/>
      <c r="BC434" t="s">
        <v>1585</v>
      </c>
      <c r="BD434" s="1"/>
    </row>
    <row r="435" spans="54:56" ht="15">
      <c r="BB435" s="1"/>
      <c r="BC435" t="s">
        <v>1586</v>
      </c>
      <c r="BD435" s="1"/>
    </row>
    <row r="436" spans="54:56" ht="15">
      <c r="BB436" s="1"/>
      <c r="BC436" t="s">
        <v>1587</v>
      </c>
      <c r="BD436" s="1"/>
    </row>
    <row r="437" spans="54:56" ht="15">
      <c r="BB437" s="1"/>
      <c r="BC437" t="s">
        <v>1588</v>
      </c>
      <c r="BD437" s="1"/>
    </row>
    <row r="438" spans="54:56" ht="15">
      <c r="BB438" s="1"/>
      <c r="BC438" t="s">
        <v>1589</v>
      </c>
      <c r="BD438" s="1"/>
    </row>
    <row r="439" spans="54:56" ht="15">
      <c r="BB439" s="1"/>
      <c r="BC439" t="s">
        <v>1590</v>
      </c>
      <c r="BD439" s="1"/>
    </row>
    <row r="440" spans="54:56" ht="15">
      <c r="BB440" s="1"/>
      <c r="BC440" t="s">
        <v>1591</v>
      </c>
      <c r="BD440" s="1"/>
    </row>
    <row r="441" spans="54:56" ht="15">
      <c r="BB441" s="1"/>
      <c r="BC441" t="s">
        <v>1592</v>
      </c>
      <c r="BD441" s="1"/>
    </row>
    <row r="442" spans="54:56" ht="15">
      <c r="BB442" s="1"/>
      <c r="BC442" t="s">
        <v>1593</v>
      </c>
      <c r="BD442" s="1"/>
    </row>
    <row r="443" spans="54:56" ht="15">
      <c r="BB443" s="1"/>
      <c r="BC443" t="s">
        <v>1594</v>
      </c>
      <c r="BD443" s="1"/>
    </row>
    <row r="444" spans="54:56" ht="15">
      <c r="BB444" s="1"/>
      <c r="BC444" t="s">
        <v>1595</v>
      </c>
      <c r="BD444" s="1"/>
    </row>
    <row r="445" spans="54:56" ht="15">
      <c r="BB445" s="1"/>
      <c r="BC445" t="s">
        <v>1596</v>
      </c>
      <c r="BD445" s="1"/>
    </row>
    <row r="446" spans="54:56" ht="15">
      <c r="BB446" s="1"/>
      <c r="BC446" t="s">
        <v>1597</v>
      </c>
      <c r="BD446" s="1"/>
    </row>
    <row r="447" spans="54:56" ht="15">
      <c r="BB447" s="1"/>
      <c r="BC447" t="s">
        <v>1598</v>
      </c>
      <c r="BD447" s="1"/>
    </row>
    <row r="448" spans="54:56" ht="15">
      <c r="BB448" s="1"/>
      <c r="BC448" t="s">
        <v>1599</v>
      </c>
      <c r="BD448" s="1"/>
    </row>
    <row r="449" spans="54:56" ht="15">
      <c r="BB449" s="1"/>
      <c r="BC449" t="s">
        <v>1600</v>
      </c>
      <c r="BD449" s="1"/>
    </row>
    <row r="450" spans="54:56" ht="15">
      <c r="BB450" s="1"/>
      <c r="BC450" t="s">
        <v>1601</v>
      </c>
      <c r="BD450" s="1"/>
    </row>
    <row r="451" spans="54:56" ht="15">
      <c r="BB451" s="1"/>
      <c r="BC451" t="s">
        <v>1602</v>
      </c>
      <c r="BD451" s="1"/>
    </row>
    <row r="452" spans="54:56" ht="15">
      <c r="BB452" s="1"/>
      <c r="BC452" t="s">
        <v>1603</v>
      </c>
      <c r="BD452" s="1"/>
    </row>
    <row r="453" spans="54:56" ht="15">
      <c r="BB453" s="1"/>
      <c r="BC453" t="s">
        <v>1604</v>
      </c>
      <c r="BD453" s="1"/>
    </row>
    <row r="454" spans="54:56" ht="15">
      <c r="BB454" s="1"/>
      <c r="BC454" t="s">
        <v>1605</v>
      </c>
      <c r="BD454" s="1"/>
    </row>
    <row r="455" spans="54:56" ht="15">
      <c r="BB455" s="1"/>
      <c r="BC455" t="s">
        <v>1606</v>
      </c>
      <c r="BD455" s="1"/>
    </row>
    <row r="456" spans="54:56" ht="15">
      <c r="BB456" s="1"/>
      <c r="BC456" t="s">
        <v>1607</v>
      </c>
      <c r="BD456" s="1"/>
    </row>
    <row r="457" spans="54:56" ht="15">
      <c r="BB457" s="1"/>
      <c r="BC457" t="s">
        <v>1608</v>
      </c>
      <c r="BD457" s="1"/>
    </row>
    <row r="458" spans="54:56" ht="15">
      <c r="BB458" s="1"/>
      <c r="BC458" t="s">
        <v>1609</v>
      </c>
      <c r="BD458" s="1"/>
    </row>
    <row r="459" spans="54:56" ht="15">
      <c r="BB459" s="1"/>
      <c r="BC459" t="s">
        <v>1610</v>
      </c>
      <c r="BD459" s="1"/>
    </row>
    <row r="460" spans="54:56" ht="15">
      <c r="BB460" s="1"/>
      <c r="BC460" t="s">
        <v>1611</v>
      </c>
      <c r="BD460" s="1"/>
    </row>
    <row r="461" spans="54:56" ht="15">
      <c r="BB461" s="1"/>
      <c r="BC461" t="s">
        <v>1612</v>
      </c>
      <c r="BD461" s="1"/>
    </row>
    <row r="462" spans="54:56" ht="15">
      <c r="BB462" s="1"/>
      <c r="BC462" t="s">
        <v>1613</v>
      </c>
      <c r="BD462" s="1"/>
    </row>
    <row r="463" spans="54:56" ht="15">
      <c r="BB463" s="1"/>
      <c r="BC463" t="s">
        <v>1614</v>
      </c>
      <c r="BD463" s="1"/>
    </row>
    <row r="464" spans="54:56" ht="15">
      <c r="BB464" s="1"/>
      <c r="BC464" t="s">
        <v>1615</v>
      </c>
      <c r="BD464" s="1"/>
    </row>
    <row r="465" spans="54:56" ht="15">
      <c r="BB465" s="1"/>
      <c r="BC465" t="s">
        <v>1616</v>
      </c>
      <c r="BD465" s="1"/>
    </row>
    <row r="466" spans="54:56" ht="15">
      <c r="BB466" s="1"/>
      <c r="BC466" t="s">
        <v>1617</v>
      </c>
      <c r="BD466" s="1"/>
    </row>
    <row r="467" spans="54:56" ht="15">
      <c r="BB467" s="1"/>
      <c r="BC467" t="s">
        <v>1618</v>
      </c>
      <c r="BD467" s="1"/>
    </row>
    <row r="468" spans="54:56" ht="15">
      <c r="BB468" s="1"/>
      <c r="BC468" t="s">
        <v>1619</v>
      </c>
      <c r="BD468" s="1"/>
    </row>
    <row r="469" spans="54:56" ht="15">
      <c r="BB469" s="1"/>
      <c r="BC469" t="s">
        <v>1620</v>
      </c>
      <c r="BD469" s="1"/>
    </row>
    <row r="470" spans="54:56" ht="15">
      <c r="BB470" s="1"/>
      <c r="BC470" t="s">
        <v>1621</v>
      </c>
      <c r="BD470" s="1"/>
    </row>
    <row r="471" spans="54:56" ht="15">
      <c r="BB471" s="1"/>
      <c r="BC471" t="s">
        <v>1622</v>
      </c>
      <c r="BD471" s="1"/>
    </row>
    <row r="472" spans="54:56" ht="15">
      <c r="BB472" s="1"/>
      <c r="BC472" t="s">
        <v>1623</v>
      </c>
      <c r="BD472" s="1"/>
    </row>
    <row r="473" spans="54:56" ht="15">
      <c r="BB473" s="1"/>
      <c r="BC473" t="s">
        <v>1624</v>
      </c>
      <c r="BD473" s="1"/>
    </row>
    <row r="474" spans="54:56" ht="15">
      <c r="BB474" s="1"/>
      <c r="BC474" t="s">
        <v>1625</v>
      </c>
      <c r="BD474" s="1"/>
    </row>
    <row r="475" spans="54:56" ht="15">
      <c r="BB475" s="1"/>
      <c r="BC475" t="s">
        <v>1626</v>
      </c>
      <c r="BD475" s="1"/>
    </row>
    <row r="476" spans="54:56" ht="15">
      <c r="BB476" s="1"/>
      <c r="BC476" t="s">
        <v>1627</v>
      </c>
      <c r="BD476" s="1"/>
    </row>
    <row r="477" spans="54:56" ht="15">
      <c r="BB477" s="1"/>
      <c r="BC477" t="s">
        <v>1628</v>
      </c>
      <c r="BD477" s="1"/>
    </row>
    <row r="478" spans="54:56" ht="15">
      <c r="BB478" s="1"/>
      <c r="BC478" t="s">
        <v>1629</v>
      </c>
      <c r="BD478" s="1"/>
    </row>
    <row r="479" spans="54:56" ht="15">
      <c r="BB479" s="1"/>
      <c r="BC479" t="s">
        <v>1630</v>
      </c>
      <c r="BD479" s="1"/>
    </row>
    <row r="480" spans="54:56" ht="15">
      <c r="BB480" s="1"/>
      <c r="BC480" t="s">
        <v>1631</v>
      </c>
      <c r="BD480" s="1"/>
    </row>
    <row r="481" spans="54:56" ht="15">
      <c r="BB481" s="1"/>
      <c r="BC481" t="s">
        <v>1632</v>
      </c>
      <c r="BD481" s="1"/>
    </row>
    <row r="482" spans="54:56" ht="15">
      <c r="BB482" s="1"/>
      <c r="BC482" t="s">
        <v>1633</v>
      </c>
      <c r="BD482" s="1"/>
    </row>
    <row r="483" spans="54:56" ht="15">
      <c r="BB483" s="1"/>
      <c r="BC483" t="s">
        <v>1634</v>
      </c>
      <c r="BD483" s="1"/>
    </row>
    <row r="484" spans="54:56" ht="15">
      <c r="BB484" s="1"/>
      <c r="BC484" t="s">
        <v>1635</v>
      </c>
      <c r="BD484" s="1"/>
    </row>
    <row r="485" spans="54:56" ht="15">
      <c r="BB485" s="1"/>
      <c r="BC485" t="s">
        <v>1636</v>
      </c>
      <c r="BD485" s="1"/>
    </row>
    <row r="486" spans="54:56" ht="15">
      <c r="BB486" s="1"/>
      <c r="BC486" t="s">
        <v>1637</v>
      </c>
      <c r="BD486" s="1"/>
    </row>
    <row r="487" spans="54:56" ht="15">
      <c r="BB487" s="1"/>
      <c r="BC487" t="s">
        <v>1638</v>
      </c>
      <c r="BD487" s="1"/>
    </row>
    <row r="488" spans="54:56" ht="15">
      <c r="BB488" s="1"/>
      <c r="BC488" t="s">
        <v>1639</v>
      </c>
      <c r="BD488" s="1"/>
    </row>
    <row r="489" spans="54:56" ht="15">
      <c r="BB489" s="1"/>
      <c r="BC489" t="s">
        <v>1640</v>
      </c>
      <c r="BD489" s="1"/>
    </row>
    <row r="490" spans="54:56" ht="15">
      <c r="BB490" s="1"/>
      <c r="BC490" t="s">
        <v>1641</v>
      </c>
      <c r="BD490" s="1"/>
    </row>
    <row r="491" spans="54:56" ht="15">
      <c r="BB491" s="1"/>
      <c r="BC491" t="s">
        <v>1642</v>
      </c>
      <c r="BD491" s="1"/>
    </row>
    <row r="492" spans="54:56" ht="15">
      <c r="BB492" s="1"/>
      <c r="BC492" t="s">
        <v>1643</v>
      </c>
      <c r="BD492" s="1"/>
    </row>
    <row r="493" spans="54:56" ht="15">
      <c r="BB493" s="1"/>
      <c r="BC493" t="s">
        <v>1644</v>
      </c>
      <c r="BD493" s="1"/>
    </row>
    <row r="494" spans="54:56" ht="15">
      <c r="BB494" s="1"/>
      <c r="BC494" t="s">
        <v>1645</v>
      </c>
      <c r="BD494" s="1"/>
    </row>
    <row r="495" spans="54:56" ht="15">
      <c r="BB495" s="1"/>
      <c r="BC495" t="s">
        <v>1646</v>
      </c>
      <c r="BD495" s="1"/>
    </row>
    <row r="496" spans="54:56" ht="15">
      <c r="BB496" s="1"/>
      <c r="BC496" t="s">
        <v>1647</v>
      </c>
      <c r="BD496" s="1"/>
    </row>
    <row r="497" spans="54:56" ht="15">
      <c r="BB497" s="1"/>
      <c r="BC497" t="s">
        <v>1648</v>
      </c>
      <c r="BD497" s="1"/>
    </row>
    <row r="498" spans="54:56" ht="15">
      <c r="BB498" s="1"/>
      <c r="BC498" t="s">
        <v>1649</v>
      </c>
      <c r="BD498" s="1"/>
    </row>
    <row r="499" spans="54:56" ht="15">
      <c r="BB499" s="1"/>
      <c r="BC499" t="s">
        <v>1650</v>
      </c>
      <c r="BD499" s="1"/>
    </row>
    <row r="500" spans="54:56" ht="15">
      <c r="BB500" s="1"/>
      <c r="BC500" t="s">
        <v>1651</v>
      </c>
      <c r="BD500" s="1"/>
    </row>
    <row r="501" spans="54:56" ht="15">
      <c r="BB501" s="1"/>
      <c r="BC501" t="s">
        <v>1652</v>
      </c>
      <c r="BD501" s="1"/>
    </row>
    <row r="502" spans="54:56" ht="15">
      <c r="BB502" s="1"/>
      <c r="BC502" t="s">
        <v>1653</v>
      </c>
      <c r="BD502" s="1"/>
    </row>
    <row r="503" spans="54:56" ht="15">
      <c r="BB503" s="1"/>
      <c r="BC503" t="s">
        <v>1654</v>
      </c>
      <c r="BD503" s="1"/>
    </row>
    <row r="504" spans="54:56" ht="15">
      <c r="BB504" s="1"/>
      <c r="BC504" t="s">
        <v>1655</v>
      </c>
      <c r="BD504" s="1"/>
    </row>
    <row r="505" spans="54:56" ht="15">
      <c r="BB505" s="1"/>
      <c r="BC505" t="s">
        <v>1656</v>
      </c>
      <c r="BD505" s="1"/>
    </row>
    <row r="506" spans="54:56" ht="15">
      <c r="BB506" s="1"/>
      <c r="BC506" t="s">
        <v>1657</v>
      </c>
      <c r="BD506" s="1"/>
    </row>
    <row r="507" spans="54:56" ht="15">
      <c r="BB507" s="1"/>
      <c r="BC507" t="s">
        <v>1658</v>
      </c>
      <c r="BD507" s="1"/>
    </row>
    <row r="508" spans="54:56" ht="15">
      <c r="BB508" s="1"/>
      <c r="BC508" t="s">
        <v>1659</v>
      </c>
      <c r="BD508" s="1"/>
    </row>
    <row r="509" spans="54:56" ht="15">
      <c r="BB509" s="1"/>
      <c r="BC509" t="s">
        <v>1660</v>
      </c>
      <c r="BD509" s="1"/>
    </row>
    <row r="510" spans="54:56" ht="15">
      <c r="BB510" s="1"/>
      <c r="BC510" t="s">
        <v>1661</v>
      </c>
      <c r="BD510" s="1"/>
    </row>
    <row r="511" spans="54:56" ht="15">
      <c r="BB511" s="1"/>
      <c r="BC511" t="s">
        <v>1662</v>
      </c>
      <c r="BD511" s="1"/>
    </row>
    <row r="512" spans="54:56" ht="15">
      <c r="BB512" s="1"/>
      <c r="BC512" t="s">
        <v>1663</v>
      </c>
      <c r="BD512" s="1"/>
    </row>
    <row r="513" spans="54:56" ht="15">
      <c r="BB513" s="1"/>
      <c r="BC513" t="s">
        <v>1664</v>
      </c>
      <c r="BD513" s="1"/>
    </row>
    <row r="514" spans="54:56" ht="15">
      <c r="BB514" s="1"/>
      <c r="BC514" t="s">
        <v>1665</v>
      </c>
      <c r="BD514" s="1"/>
    </row>
    <row r="515" spans="54:56" ht="15">
      <c r="BB515" s="1"/>
      <c r="BC515" t="s">
        <v>1666</v>
      </c>
      <c r="BD515" s="1"/>
    </row>
    <row r="516" spans="54:56" ht="15">
      <c r="BB516" s="1"/>
      <c r="BC516" t="s">
        <v>1667</v>
      </c>
      <c r="BD516" s="1"/>
    </row>
    <row r="517" spans="54:56" ht="15">
      <c r="BB517" s="1"/>
      <c r="BC517" t="s">
        <v>1668</v>
      </c>
      <c r="BD517" s="1"/>
    </row>
    <row r="518" spans="54:56" ht="15">
      <c r="BB518" s="1"/>
      <c r="BC518" t="s">
        <v>1669</v>
      </c>
      <c r="BD518" s="1"/>
    </row>
    <row r="519" spans="54:56" ht="15">
      <c r="BB519" s="1"/>
      <c r="BC519" t="s">
        <v>1670</v>
      </c>
      <c r="BD519" s="1"/>
    </row>
    <row r="520" spans="54:56" ht="15">
      <c r="BB520" s="1"/>
      <c r="BC520" t="s">
        <v>1671</v>
      </c>
      <c r="BD520" s="1"/>
    </row>
    <row r="521" spans="54:56" ht="15">
      <c r="BB521" s="1"/>
      <c r="BC521" t="s">
        <v>1672</v>
      </c>
      <c r="BD521" s="1"/>
    </row>
    <row r="522" spans="54:56" ht="15">
      <c r="BB522" s="1"/>
      <c r="BC522" t="s">
        <v>1673</v>
      </c>
      <c r="BD522" s="1"/>
    </row>
    <row r="523" spans="54:56" ht="15">
      <c r="BB523" s="1"/>
      <c r="BC523" t="s">
        <v>1674</v>
      </c>
      <c r="BD523" s="1"/>
    </row>
    <row r="524" spans="54:56" ht="15">
      <c r="BB524" s="1"/>
      <c r="BC524" t="s">
        <v>1675</v>
      </c>
      <c r="BD524" s="1"/>
    </row>
    <row r="525" spans="54:56" ht="15">
      <c r="BB525" s="1"/>
      <c r="BC525" t="s">
        <v>1676</v>
      </c>
      <c r="BD525" s="1"/>
    </row>
    <row r="526" spans="54:56" ht="15">
      <c r="BB526" s="1"/>
      <c r="BC526" t="s">
        <v>1677</v>
      </c>
      <c r="BD526" s="1"/>
    </row>
    <row r="527" spans="54:56" ht="15">
      <c r="BB527" s="1"/>
      <c r="BC527" t="s">
        <v>1678</v>
      </c>
      <c r="BD527" s="1"/>
    </row>
    <row r="528" spans="54:56" ht="15">
      <c r="BB528" s="1"/>
      <c r="BC528" t="s">
        <v>1679</v>
      </c>
      <c r="BD528" s="1"/>
    </row>
    <row r="529" spans="54:56" ht="15">
      <c r="BB529" s="1"/>
      <c r="BC529" t="s">
        <v>1680</v>
      </c>
      <c r="BD529" s="1"/>
    </row>
    <row r="530" spans="54:56" ht="15">
      <c r="BB530" s="1"/>
      <c r="BC530" t="s">
        <v>1681</v>
      </c>
      <c r="BD530" s="1"/>
    </row>
    <row r="531" spans="54:56" ht="15">
      <c r="BB531" s="1"/>
      <c r="BC531" t="s">
        <v>1682</v>
      </c>
      <c r="BD531" s="1"/>
    </row>
    <row r="532" spans="54:56" ht="15">
      <c r="BB532" s="1"/>
      <c r="BC532" t="s">
        <v>1683</v>
      </c>
      <c r="BD532" s="1"/>
    </row>
    <row r="533" spans="54:56" ht="15">
      <c r="BB533" s="1"/>
      <c r="BC533" t="s">
        <v>1684</v>
      </c>
      <c r="BD533" s="1"/>
    </row>
    <row r="534" spans="54:56" ht="15">
      <c r="BB534" s="1"/>
      <c r="BC534" t="s">
        <v>1685</v>
      </c>
      <c r="BD534" s="1"/>
    </row>
    <row r="535" spans="54:56" ht="15">
      <c r="BB535" s="1"/>
      <c r="BC535" t="s">
        <v>1686</v>
      </c>
      <c r="BD535" s="1"/>
    </row>
    <row r="536" spans="54:56" ht="15">
      <c r="BB536" s="1"/>
      <c r="BC536" t="s">
        <v>1687</v>
      </c>
      <c r="BD536" s="1"/>
    </row>
    <row r="537" spans="54:56" ht="15">
      <c r="BB537" s="1"/>
      <c r="BC537" t="s">
        <v>1688</v>
      </c>
      <c r="BD537" s="1"/>
    </row>
    <row r="538" spans="54:56" ht="15">
      <c r="BB538" s="1"/>
      <c r="BC538" t="s">
        <v>1689</v>
      </c>
      <c r="BD538" s="1"/>
    </row>
    <row r="539" spans="54:56" ht="15">
      <c r="BB539" s="1"/>
      <c r="BC539" t="s">
        <v>1690</v>
      </c>
      <c r="BD539" s="1"/>
    </row>
    <row r="540" spans="54:56" ht="15">
      <c r="BB540" s="1"/>
      <c r="BC540" t="s">
        <v>1691</v>
      </c>
      <c r="BD540" s="1"/>
    </row>
    <row r="541" spans="54:56" ht="15">
      <c r="BB541" s="1"/>
      <c r="BC541" t="s">
        <v>1692</v>
      </c>
      <c r="BD541" s="1"/>
    </row>
    <row r="542" spans="54:56" ht="15">
      <c r="BB542" s="1"/>
      <c r="BC542" t="s">
        <v>1693</v>
      </c>
      <c r="BD542" s="1"/>
    </row>
    <row r="543" spans="54:56" ht="15">
      <c r="BB543" s="1"/>
      <c r="BC543" t="s">
        <v>1694</v>
      </c>
      <c r="BD543" s="1"/>
    </row>
    <row r="544" spans="54:56" ht="15">
      <c r="BB544" s="1"/>
      <c r="BC544" t="s">
        <v>1695</v>
      </c>
      <c r="BD544" s="1"/>
    </row>
    <row r="545" spans="54:56" ht="15">
      <c r="BB545" s="1"/>
      <c r="BC545" t="s">
        <v>1696</v>
      </c>
      <c r="BD545" s="1"/>
    </row>
    <row r="546" spans="54:56" ht="15">
      <c r="BB546" s="1"/>
      <c r="BC546" t="s">
        <v>1697</v>
      </c>
      <c r="BD546" s="1"/>
    </row>
    <row r="547" spans="54:56" ht="15">
      <c r="BB547" s="1"/>
      <c r="BC547" t="s">
        <v>1698</v>
      </c>
      <c r="BD547" s="1"/>
    </row>
    <row r="548" spans="54:56" ht="15">
      <c r="BB548" s="1"/>
      <c r="BC548" t="s">
        <v>1699</v>
      </c>
      <c r="BD548" s="1"/>
    </row>
    <row r="549" spans="54:56" ht="15">
      <c r="BB549" s="1"/>
      <c r="BC549" t="s">
        <v>1700</v>
      </c>
      <c r="BD549" s="1"/>
    </row>
    <row r="550" spans="54:56" ht="15">
      <c r="BB550" s="1"/>
      <c r="BC550" t="s">
        <v>1701</v>
      </c>
      <c r="BD550" s="1"/>
    </row>
    <row r="551" spans="54:56" ht="15">
      <c r="BB551" s="1"/>
      <c r="BC551" t="s">
        <v>1702</v>
      </c>
      <c r="BD551" s="1"/>
    </row>
    <row r="552" spans="54:56" ht="15">
      <c r="BB552" s="1"/>
      <c r="BC552" t="s">
        <v>1703</v>
      </c>
      <c r="BD552" s="1"/>
    </row>
    <row r="553" spans="54:56" ht="15">
      <c r="BB553" s="1"/>
      <c r="BC553" t="s">
        <v>1704</v>
      </c>
      <c r="BD553" s="1"/>
    </row>
    <row r="554" spans="54:56" ht="15">
      <c r="BB554" s="1"/>
      <c r="BC554" t="s">
        <v>1705</v>
      </c>
      <c r="BD554" s="1"/>
    </row>
    <row r="555" spans="54:56" ht="15">
      <c r="BB555" s="1"/>
      <c r="BC555" t="s">
        <v>1706</v>
      </c>
      <c r="BD555" s="1"/>
    </row>
    <row r="556" spans="54:56" ht="15">
      <c r="BB556" s="1"/>
      <c r="BC556" t="s">
        <v>1707</v>
      </c>
      <c r="BD556" s="1"/>
    </row>
    <row r="557" spans="54:56" ht="15">
      <c r="BB557" s="1"/>
      <c r="BC557" t="s">
        <v>1708</v>
      </c>
      <c r="BD557" s="1"/>
    </row>
    <row r="558" spans="54:56" ht="15">
      <c r="BB558" s="1"/>
      <c r="BC558" t="s">
        <v>1709</v>
      </c>
      <c r="BD558" s="1"/>
    </row>
    <row r="559" spans="54:56" ht="15">
      <c r="BB559" s="1"/>
      <c r="BC559" t="s">
        <v>1710</v>
      </c>
      <c r="BD559" s="1"/>
    </row>
    <row r="560" spans="54:56" ht="15">
      <c r="BB560" s="1"/>
      <c r="BC560" t="s">
        <v>1711</v>
      </c>
      <c r="BD560" s="1"/>
    </row>
    <row r="561" spans="54:56" ht="15">
      <c r="BB561" s="1"/>
      <c r="BC561" t="s">
        <v>1712</v>
      </c>
      <c r="BD561" s="1"/>
    </row>
    <row r="562" spans="54:56" ht="15">
      <c r="BB562" s="1"/>
      <c r="BC562" t="s">
        <v>1713</v>
      </c>
      <c r="BD562" s="1"/>
    </row>
    <row r="563" spans="54:56" ht="15">
      <c r="BB563" s="1"/>
      <c r="BC563" t="s">
        <v>1714</v>
      </c>
      <c r="BD563" s="1"/>
    </row>
    <row r="564" spans="54:56" ht="15">
      <c r="BB564" s="1"/>
      <c r="BC564" t="s">
        <v>1715</v>
      </c>
      <c r="BD564" s="1"/>
    </row>
    <row r="565" spans="54:56" ht="15">
      <c r="BB565" s="1"/>
      <c r="BC565" t="s">
        <v>1716</v>
      </c>
      <c r="BD565" s="1"/>
    </row>
    <row r="566" spans="54:56" ht="15">
      <c r="BB566" s="1"/>
      <c r="BC566" t="s">
        <v>1717</v>
      </c>
      <c r="BD566" s="1"/>
    </row>
    <row r="567" spans="54:56" ht="15">
      <c r="BB567" s="1"/>
      <c r="BC567" t="s">
        <v>1718</v>
      </c>
      <c r="BD567" s="1"/>
    </row>
    <row r="568" spans="54:56" ht="15">
      <c r="BB568" s="1"/>
      <c r="BC568" t="s">
        <v>1719</v>
      </c>
      <c r="BD568" s="1"/>
    </row>
    <row r="569" spans="54:56" ht="15">
      <c r="BB569" s="1"/>
      <c r="BC569" t="s">
        <v>1720</v>
      </c>
      <c r="BD569" s="1"/>
    </row>
    <row r="570" spans="54:56" ht="15">
      <c r="BB570" s="1"/>
      <c r="BC570" t="s">
        <v>1721</v>
      </c>
      <c r="BD570" s="1"/>
    </row>
    <row r="571" spans="54:56" ht="15">
      <c r="BB571" s="1"/>
      <c r="BC571" t="s">
        <v>1722</v>
      </c>
      <c r="BD571" s="1"/>
    </row>
    <row r="572" spans="54:56" ht="15">
      <c r="BB572" s="1"/>
      <c r="BC572" t="s">
        <v>1723</v>
      </c>
      <c r="BD572" s="1"/>
    </row>
    <row r="573" spans="54:56" ht="15">
      <c r="BB573" s="1"/>
      <c r="BC573" t="s">
        <v>1724</v>
      </c>
      <c r="BD573" s="1"/>
    </row>
    <row r="574" spans="54:56" ht="15">
      <c r="BB574" s="1"/>
      <c r="BC574" t="s">
        <v>1725</v>
      </c>
      <c r="BD574" s="1"/>
    </row>
    <row r="575" spans="54:56" ht="15">
      <c r="BB575" s="1"/>
      <c r="BC575" t="s">
        <v>1726</v>
      </c>
      <c r="BD575" s="1"/>
    </row>
    <row r="576" spans="54:56" ht="15">
      <c r="BB576" s="1"/>
      <c r="BC576" t="s">
        <v>1727</v>
      </c>
      <c r="BD576" s="1"/>
    </row>
    <row r="577" spans="54:56" ht="15">
      <c r="BB577" s="1"/>
      <c r="BC577" t="s">
        <v>1728</v>
      </c>
      <c r="BD577" s="1"/>
    </row>
    <row r="578" spans="54:56" ht="15">
      <c r="BB578" s="1"/>
      <c r="BC578" t="s">
        <v>1729</v>
      </c>
      <c r="BD578" s="1"/>
    </row>
    <row r="579" spans="54:56" ht="15">
      <c r="BB579" s="1"/>
      <c r="BC579" t="s">
        <v>1730</v>
      </c>
      <c r="BD579" s="1"/>
    </row>
    <row r="580" spans="54:56" ht="15">
      <c r="BB580" s="1"/>
      <c r="BC580" t="s">
        <v>1731</v>
      </c>
      <c r="BD580" s="1"/>
    </row>
    <row r="581" spans="54:56" ht="15">
      <c r="BB581" s="1"/>
      <c r="BC581" t="s">
        <v>1732</v>
      </c>
      <c r="BD581" s="1"/>
    </row>
    <row r="582" spans="54:56" ht="15">
      <c r="BB582" s="1"/>
      <c r="BC582" t="s">
        <v>1733</v>
      </c>
      <c r="BD582" s="1"/>
    </row>
    <row r="583" spans="54:56" ht="15">
      <c r="BB583" s="1"/>
      <c r="BC583" t="s">
        <v>1734</v>
      </c>
      <c r="BD583" s="1"/>
    </row>
    <row r="584" spans="54:56" ht="15">
      <c r="BB584" s="1"/>
      <c r="BC584" t="s">
        <v>1735</v>
      </c>
      <c r="BD584" s="1"/>
    </row>
    <row r="585" spans="54:56" ht="15">
      <c r="BB585" s="1"/>
      <c r="BC585" t="s">
        <v>1736</v>
      </c>
      <c r="BD585" s="1"/>
    </row>
    <row r="586" spans="54:56" ht="15">
      <c r="BB586" s="1"/>
      <c r="BC586" t="s">
        <v>1737</v>
      </c>
      <c r="BD586" s="1"/>
    </row>
    <row r="587" spans="54:56" ht="15">
      <c r="BB587" s="1"/>
      <c r="BC587" t="s">
        <v>1738</v>
      </c>
      <c r="BD587" s="1"/>
    </row>
    <row r="588" spans="54:56" ht="15">
      <c r="BB588" s="1"/>
      <c r="BC588" t="s">
        <v>1739</v>
      </c>
      <c r="BD588" s="1"/>
    </row>
    <row r="589" spans="54:56" ht="15">
      <c r="BB589" s="1"/>
      <c r="BC589" t="s">
        <v>1743</v>
      </c>
      <c r="BD589" s="1"/>
    </row>
    <row r="590" spans="54:56" ht="15">
      <c r="BB590" s="1"/>
      <c r="BC590" t="s">
        <v>1744</v>
      </c>
      <c r="BD590" s="1"/>
    </row>
    <row r="591" spans="54:56" ht="15">
      <c r="BB591" s="1"/>
      <c r="BC591" t="s">
        <v>1745</v>
      </c>
      <c r="BD591" s="1"/>
    </row>
    <row r="592" spans="54:56" ht="15">
      <c r="BB592" s="1"/>
      <c r="BC592" t="s">
        <v>1746</v>
      </c>
      <c r="BD592" s="1"/>
    </row>
    <row r="593" spans="54:56" ht="15">
      <c r="BB593" s="1"/>
      <c r="BC593" t="s">
        <v>1747</v>
      </c>
      <c r="BD593" s="1"/>
    </row>
    <row r="594" spans="54:56" ht="15">
      <c r="BB594" s="1"/>
      <c r="BC594" t="s">
        <v>1748</v>
      </c>
      <c r="BD594" s="1"/>
    </row>
    <row r="595" spans="54:56" ht="15">
      <c r="BB595" s="1"/>
      <c r="BC595" t="s">
        <v>1749</v>
      </c>
      <c r="BD595" s="1"/>
    </row>
    <row r="596" spans="54:56" ht="15">
      <c r="BB596" s="1"/>
      <c r="BC596" t="s">
        <v>1750</v>
      </c>
      <c r="BD596" s="1"/>
    </row>
    <row r="597" spans="54:56" ht="15">
      <c r="BB597" s="1"/>
      <c r="BC597" t="s">
        <v>1751</v>
      </c>
      <c r="BD597" s="1"/>
    </row>
    <row r="598" spans="54:56" ht="15">
      <c r="BB598" s="1"/>
      <c r="BC598" t="s">
        <v>1752</v>
      </c>
      <c r="BD598" s="1"/>
    </row>
    <row r="599" spans="54:56" ht="15">
      <c r="BB599" s="1"/>
      <c r="BC599" t="s">
        <v>1753</v>
      </c>
      <c r="BD599" s="1"/>
    </row>
    <row r="600" spans="54:56" ht="15">
      <c r="BB600" s="1"/>
      <c r="BC600" t="s">
        <v>1754</v>
      </c>
      <c r="BD600" s="1"/>
    </row>
    <row r="601" spans="54:56" ht="15">
      <c r="BB601" s="1"/>
      <c r="BC601" t="s">
        <v>1755</v>
      </c>
      <c r="BD601" s="1"/>
    </row>
    <row r="602" spans="54:56" ht="15">
      <c r="BB602" s="1"/>
      <c r="BC602" t="s">
        <v>1756</v>
      </c>
      <c r="BD602" s="1"/>
    </row>
    <row r="603" spans="54:56" ht="15">
      <c r="BB603" s="1"/>
      <c r="BC603" t="s">
        <v>1757</v>
      </c>
      <c r="BD603" s="1"/>
    </row>
    <row r="604" spans="54:56" ht="15">
      <c r="BB604" s="1"/>
      <c r="BC604" t="s">
        <v>1758</v>
      </c>
      <c r="BD604" s="1"/>
    </row>
    <row r="605" spans="54:56" ht="15">
      <c r="BB605" s="1"/>
      <c r="BC605" t="s">
        <v>1759</v>
      </c>
      <c r="BD605" s="1"/>
    </row>
    <row r="606" spans="54:56" ht="15">
      <c r="BB606" s="1"/>
      <c r="BC606" t="s">
        <v>1760</v>
      </c>
      <c r="BD606" s="1"/>
    </row>
    <row r="607" spans="54:56" ht="15">
      <c r="BB607" s="1"/>
      <c r="BC607" t="s">
        <v>1761</v>
      </c>
      <c r="BD607" s="1"/>
    </row>
    <row r="608" spans="54:56" ht="15">
      <c r="BB608" s="1"/>
      <c r="BC608" t="s">
        <v>1762</v>
      </c>
      <c r="BD608" s="1"/>
    </row>
    <row r="609" spans="54:56" ht="15">
      <c r="BB609" s="1"/>
      <c r="BC609" t="s">
        <v>1763</v>
      </c>
      <c r="BD609" s="1"/>
    </row>
    <row r="610" spans="54:56" ht="15">
      <c r="BB610" s="1"/>
      <c r="BC610" t="s">
        <v>1764</v>
      </c>
      <c r="BD610" s="1"/>
    </row>
    <row r="611" spans="54:56" ht="15">
      <c r="BB611" s="1"/>
      <c r="BC611" t="s">
        <v>1765</v>
      </c>
      <c r="BD611" s="1"/>
    </row>
    <row r="612" spans="54:56" ht="15">
      <c r="BB612" s="1"/>
      <c r="BC612" t="s">
        <v>1766</v>
      </c>
      <c r="BD612" s="1"/>
    </row>
    <row r="613" spans="54:56" ht="15">
      <c r="BB613" s="1"/>
      <c r="BC613" t="s">
        <v>1767</v>
      </c>
      <c r="BD613" s="1"/>
    </row>
    <row r="614" spans="54:56" ht="15">
      <c r="BB614" s="1"/>
      <c r="BC614" t="s">
        <v>1768</v>
      </c>
      <c r="BD614" s="1"/>
    </row>
    <row r="615" spans="54:56" ht="15">
      <c r="BB615" s="1"/>
      <c r="BC615" t="s">
        <v>1769</v>
      </c>
      <c r="BD615" s="1"/>
    </row>
    <row r="616" spans="54:56" ht="15">
      <c r="BB616" s="1"/>
      <c r="BC616" t="s">
        <v>1770</v>
      </c>
      <c r="BD616" s="1"/>
    </row>
    <row r="617" spans="54:56" ht="15">
      <c r="BB617" s="1"/>
      <c r="BC617" t="s">
        <v>1771</v>
      </c>
      <c r="BD617" s="1"/>
    </row>
    <row r="618" spans="54:56" ht="15">
      <c r="BB618" s="1"/>
      <c r="BC618" t="s">
        <v>1772</v>
      </c>
      <c r="BD618" s="1"/>
    </row>
    <row r="619" spans="54:56" ht="15">
      <c r="BB619" s="1"/>
      <c r="BC619" t="s">
        <v>1773</v>
      </c>
      <c r="BD619" s="1"/>
    </row>
    <row r="620" spans="54:56" ht="15">
      <c r="BB620" s="1"/>
      <c r="BC620" t="s">
        <v>1774</v>
      </c>
      <c r="BD620" s="1"/>
    </row>
    <row r="621" spans="54:56" ht="15">
      <c r="BB621" s="1"/>
      <c r="BC621" t="s">
        <v>1775</v>
      </c>
      <c r="BD621" s="1"/>
    </row>
    <row r="622" spans="54:56" ht="15">
      <c r="BB622" s="1"/>
      <c r="BC622" t="s">
        <v>1776</v>
      </c>
      <c r="BD622" s="1"/>
    </row>
    <row r="623" spans="54:56" ht="15">
      <c r="BB623" s="1"/>
      <c r="BC623" t="s">
        <v>1777</v>
      </c>
      <c r="BD623" s="1"/>
    </row>
    <row r="624" spans="54:56" ht="15">
      <c r="BB624" s="1"/>
      <c r="BC624" t="s">
        <v>1778</v>
      </c>
      <c r="BD624" s="1"/>
    </row>
    <row r="625" spans="54:56" ht="15">
      <c r="BB625" s="1"/>
      <c r="BC625" t="s">
        <v>1779</v>
      </c>
      <c r="BD625" s="1"/>
    </row>
    <row r="626" spans="54:56" ht="15">
      <c r="BB626" s="1"/>
      <c r="BC626" t="s">
        <v>1780</v>
      </c>
      <c r="BD626" s="1"/>
    </row>
    <row r="627" spans="54:56" ht="15">
      <c r="BB627" s="1"/>
      <c r="BC627" t="s">
        <v>1781</v>
      </c>
      <c r="BD627" s="1"/>
    </row>
    <row r="628" spans="54:56" ht="15">
      <c r="BB628" s="1"/>
      <c r="BC628" t="s">
        <v>1782</v>
      </c>
      <c r="BD628" s="1"/>
    </row>
    <row r="629" spans="54:56" ht="15">
      <c r="BB629" s="1"/>
      <c r="BC629" t="s">
        <v>1783</v>
      </c>
      <c r="BD629" s="1"/>
    </row>
    <row r="630" spans="54:56" ht="15">
      <c r="BB630" s="1"/>
      <c r="BC630" t="s">
        <v>1784</v>
      </c>
      <c r="BD630" s="1"/>
    </row>
    <row r="631" spans="54:56" ht="15">
      <c r="BB631" s="1"/>
      <c r="BC631" t="s">
        <v>1785</v>
      </c>
      <c r="BD631" s="1"/>
    </row>
    <row r="632" spans="54:56" ht="15">
      <c r="BB632" s="1"/>
      <c r="BC632" t="s">
        <v>1786</v>
      </c>
      <c r="BD632" s="1"/>
    </row>
    <row r="633" spans="54:56" ht="15">
      <c r="BB633" s="1"/>
      <c r="BC633" t="s">
        <v>1787</v>
      </c>
      <c r="BD633" s="1"/>
    </row>
    <row r="634" spans="54:56" ht="15">
      <c r="BB634" s="1"/>
      <c r="BC634" t="s">
        <v>1788</v>
      </c>
      <c r="BD634" s="1"/>
    </row>
    <row r="635" spans="54:56" ht="15">
      <c r="BB635" s="1"/>
      <c r="BC635" t="s">
        <v>1789</v>
      </c>
      <c r="BD635" s="1"/>
    </row>
    <row r="636" spans="54:56" ht="15">
      <c r="BB636" s="1"/>
      <c r="BC636" t="s">
        <v>1790</v>
      </c>
      <c r="BD636" s="1"/>
    </row>
    <row r="637" spans="54:56" ht="15">
      <c r="BB637" s="1"/>
      <c r="BC637" t="s">
        <v>1791</v>
      </c>
      <c r="BD637" s="1"/>
    </row>
    <row r="638" spans="54:56" ht="15">
      <c r="BB638" s="1"/>
      <c r="BC638" t="s">
        <v>1792</v>
      </c>
      <c r="BD638" s="1"/>
    </row>
    <row r="639" spans="54:56" ht="15">
      <c r="BB639" s="1"/>
      <c r="BC639" t="s">
        <v>1793</v>
      </c>
      <c r="BD639" s="1"/>
    </row>
    <row r="640" spans="54:56" ht="15">
      <c r="BB640" s="1"/>
      <c r="BC640" t="s">
        <v>1794</v>
      </c>
      <c r="BD640" s="1"/>
    </row>
    <row r="641" spans="54:56" ht="15">
      <c r="BB641" s="1"/>
      <c r="BC641" t="s">
        <v>1795</v>
      </c>
      <c r="BD641" s="1"/>
    </row>
    <row r="642" spans="54:56" ht="15">
      <c r="BB642" s="1"/>
      <c r="BC642" t="s">
        <v>1796</v>
      </c>
      <c r="BD642" s="1"/>
    </row>
    <row r="643" spans="54:56" ht="15">
      <c r="BB643" s="1"/>
      <c r="BC643" t="s">
        <v>1797</v>
      </c>
      <c r="BD643" s="1"/>
    </row>
    <row r="644" spans="54:56" ht="15">
      <c r="BB644" s="1"/>
      <c r="BC644" t="s">
        <v>1798</v>
      </c>
      <c r="BD644" s="1"/>
    </row>
    <row r="645" spans="54:56" ht="15">
      <c r="BB645" s="1"/>
      <c r="BC645" t="s">
        <v>1799</v>
      </c>
      <c r="BD645" s="1"/>
    </row>
    <row r="646" spans="54:56" ht="15">
      <c r="BB646" s="1"/>
      <c r="BC646" t="s">
        <v>1800</v>
      </c>
      <c r="BD646" s="1"/>
    </row>
    <row r="647" spans="54:56" ht="15">
      <c r="BB647" s="1"/>
      <c r="BC647" t="s">
        <v>1801</v>
      </c>
      <c r="BD647" s="1"/>
    </row>
    <row r="648" spans="54:56" ht="15">
      <c r="BB648" s="1"/>
      <c r="BC648" t="s">
        <v>1802</v>
      </c>
      <c r="BD648" s="1"/>
    </row>
    <row r="649" spans="54:56" ht="15">
      <c r="BB649" s="1"/>
      <c r="BC649" t="s">
        <v>1803</v>
      </c>
      <c r="BD649" s="1"/>
    </row>
    <row r="650" spans="54:56" ht="15">
      <c r="BB650" s="1"/>
      <c r="BC650" t="s">
        <v>1804</v>
      </c>
      <c r="BD650" s="1"/>
    </row>
    <row r="651" spans="54:56" ht="15">
      <c r="BB651" s="1"/>
      <c r="BC651" t="s">
        <v>1805</v>
      </c>
      <c r="BD651" s="1"/>
    </row>
    <row r="652" spans="54:56" ht="15">
      <c r="BB652" s="1"/>
      <c r="BC652" t="s">
        <v>1806</v>
      </c>
      <c r="BD652" s="1"/>
    </row>
    <row r="653" spans="54:56" ht="15">
      <c r="BB653" s="1"/>
      <c r="BC653" t="s">
        <v>1807</v>
      </c>
      <c r="BD653" s="1"/>
    </row>
    <row r="654" spans="54:56" ht="15">
      <c r="BB654" s="1"/>
      <c r="BC654" t="s">
        <v>1808</v>
      </c>
      <c r="BD654" s="1"/>
    </row>
    <row r="655" spans="54:56" ht="15">
      <c r="BB655" s="1"/>
      <c r="BC655" t="s">
        <v>1870</v>
      </c>
      <c r="BD655" s="1"/>
    </row>
    <row r="656" spans="54:56" ht="15">
      <c r="BB656" s="1"/>
      <c r="BC656" t="s">
        <v>1809</v>
      </c>
      <c r="BD656" s="1"/>
    </row>
    <row r="657" spans="54:56" ht="15">
      <c r="BB657" s="1"/>
      <c r="BC657" t="s">
        <v>1810</v>
      </c>
      <c r="BD657" s="1"/>
    </row>
    <row r="658" spans="54:56" ht="15">
      <c r="BB658" s="1"/>
      <c r="BC658" t="s">
        <v>1811</v>
      </c>
      <c r="BD658" s="1"/>
    </row>
    <row r="659" spans="54:56" ht="15">
      <c r="BB659" s="1"/>
      <c r="BC659" t="s">
        <v>1812</v>
      </c>
      <c r="BD659" s="1"/>
    </row>
    <row r="660" spans="54:56" ht="15">
      <c r="BB660" s="1"/>
      <c r="BC660" t="s">
        <v>1813</v>
      </c>
      <c r="BD660" s="1"/>
    </row>
    <row r="661" spans="54:56" ht="15">
      <c r="BB661" s="1"/>
      <c r="BC661" t="s">
        <v>1814</v>
      </c>
      <c r="BD661" s="1"/>
    </row>
    <row r="662" spans="54:56" ht="15">
      <c r="BB662" s="1"/>
      <c r="BC662" t="s">
        <v>1815</v>
      </c>
      <c r="BD662" s="1"/>
    </row>
    <row r="663" spans="54:56" ht="15">
      <c r="BB663" s="1"/>
      <c r="BC663" t="s">
        <v>1816</v>
      </c>
      <c r="BD663" s="1"/>
    </row>
    <row r="664" spans="54:56" ht="15">
      <c r="BB664" s="1"/>
      <c r="BC664" t="s">
        <v>1817</v>
      </c>
      <c r="BD664" s="1"/>
    </row>
    <row r="665" spans="54:56" ht="15">
      <c r="BB665" s="1"/>
      <c r="BC665" t="s">
        <v>1818</v>
      </c>
      <c r="BD665" s="1"/>
    </row>
    <row r="666" spans="54:56" ht="15">
      <c r="BB666" s="1"/>
      <c r="BC666" t="s">
        <v>1819</v>
      </c>
      <c r="BD666" s="1"/>
    </row>
    <row r="667" spans="54:56" ht="15">
      <c r="BB667" s="1"/>
      <c r="BC667" t="s">
        <v>1820</v>
      </c>
      <c r="BD667" s="1"/>
    </row>
    <row r="668" spans="54:56" ht="15">
      <c r="BB668" s="1"/>
      <c r="BC668" t="s">
        <v>1821</v>
      </c>
      <c r="BD668" s="1"/>
    </row>
    <row r="669" spans="54:56" ht="15">
      <c r="BB669" s="1"/>
      <c r="BC669" t="s">
        <v>1822</v>
      </c>
      <c r="BD669" s="1"/>
    </row>
    <row r="670" spans="54:56" ht="15">
      <c r="BB670" s="1"/>
      <c r="BC670" t="s">
        <v>1823</v>
      </c>
      <c r="BD670" s="1"/>
    </row>
    <row r="671" spans="54:56" ht="15">
      <c r="BB671" s="1"/>
      <c r="BC671" t="s">
        <v>1824</v>
      </c>
      <c r="BD671" s="1"/>
    </row>
    <row r="672" spans="54:56" ht="15">
      <c r="BB672" s="1"/>
      <c r="BC672" t="s">
        <v>1825</v>
      </c>
      <c r="BD672" s="1"/>
    </row>
    <row r="673" spans="54:56" ht="15">
      <c r="BB673" s="1"/>
      <c r="BC673" t="s">
        <v>1826</v>
      </c>
      <c r="BD673" s="1"/>
    </row>
    <row r="674" spans="54:56" ht="15">
      <c r="BB674" s="1"/>
      <c r="BC674" t="s">
        <v>1827</v>
      </c>
      <c r="BD674" s="1"/>
    </row>
    <row r="675" spans="54:56" ht="15">
      <c r="BB675" s="1"/>
      <c r="BC675" t="s">
        <v>1828</v>
      </c>
      <c r="BD675" s="1"/>
    </row>
    <row r="676" spans="54:56" ht="15">
      <c r="BB676" s="1"/>
      <c r="BC676" t="s">
        <v>1829</v>
      </c>
      <c r="BD676" s="1"/>
    </row>
    <row r="677" spans="54:56" ht="15">
      <c r="BB677" s="1"/>
      <c r="BC677" t="s">
        <v>1830</v>
      </c>
      <c r="BD677" s="1"/>
    </row>
    <row r="678" spans="54:56" ht="15">
      <c r="BB678" s="1"/>
      <c r="BC678" t="s">
        <v>1831</v>
      </c>
      <c r="BD678" s="1"/>
    </row>
    <row r="679" spans="54:56" ht="15">
      <c r="BB679" s="1"/>
      <c r="BC679" t="s">
        <v>1832</v>
      </c>
      <c r="BD679" s="1"/>
    </row>
    <row r="680" spans="54:56" ht="15">
      <c r="BB680" s="1"/>
      <c r="BC680" t="s">
        <v>1833</v>
      </c>
      <c r="BD680" s="1"/>
    </row>
    <row r="681" spans="54:56" ht="15">
      <c r="BB681" s="1"/>
      <c r="BC681" t="s">
        <v>1834</v>
      </c>
      <c r="BD681" s="1"/>
    </row>
    <row r="682" spans="54:56" ht="15">
      <c r="BB682" s="1"/>
      <c r="BC682" t="s">
        <v>1835</v>
      </c>
      <c r="BD682" s="1"/>
    </row>
    <row r="683" spans="54:56" ht="15">
      <c r="BB683" s="1"/>
      <c r="BC683" t="s">
        <v>1836</v>
      </c>
      <c r="BD683" s="1"/>
    </row>
    <row r="684" spans="54:56" ht="15">
      <c r="BB684" s="1"/>
      <c r="BC684" t="s">
        <v>1837</v>
      </c>
      <c r="BD684" s="1"/>
    </row>
    <row r="685" spans="54:56" ht="15">
      <c r="BB685" s="1"/>
      <c r="BC685" t="s">
        <v>1838</v>
      </c>
      <c r="BD685" s="1"/>
    </row>
    <row r="686" spans="54:56" ht="15">
      <c r="BB686" s="1"/>
      <c r="BC686" t="s">
        <v>1839</v>
      </c>
      <c r="BD686" s="1"/>
    </row>
    <row r="687" spans="54:56" ht="15">
      <c r="BB687" s="1"/>
      <c r="BC687" t="s">
        <v>1840</v>
      </c>
      <c r="BD687" s="1"/>
    </row>
    <row r="688" spans="54:56" ht="15">
      <c r="BB688" s="1"/>
      <c r="BC688" t="s">
        <v>1841</v>
      </c>
      <c r="BD688" s="1"/>
    </row>
    <row r="689" spans="54:56" ht="15">
      <c r="BB689" s="1"/>
      <c r="BC689" t="s">
        <v>1842</v>
      </c>
      <c r="BD689" s="1"/>
    </row>
    <row r="690" spans="54:56" ht="15">
      <c r="BB690" s="1"/>
      <c r="BD690" s="1"/>
    </row>
  </sheetData>
  <sheetProtection/>
  <dataValidations count="9">
    <dataValidation type="list" allowBlank="1" showInputMessage="1" showErrorMessage="1" sqref="R18:S18 R20:S20 R9:R17">
      <formula1>$BD$1:$BD$7</formula1>
    </dataValidation>
    <dataValidation type="list" allowBlank="1" showInputMessage="1" showErrorMessage="1" sqref="J12:J17">
      <formula1>$BC$3:$BC$691</formula1>
    </dataValidation>
    <dataValidation type="list" allowBlank="1" showInputMessage="1" showErrorMessage="1" sqref="E9:E18 E20">
      <formula1>$BA$1:$BA$7</formula1>
    </dataValidation>
    <dataValidation type="list" allowBlank="1" showInputMessage="1" showErrorMessage="1" sqref="G9:G18 G20">
      <formula1>$BB$1:$BB$7</formula1>
    </dataValidation>
    <dataValidation type="list" allowBlank="1" showInputMessage="1" showErrorMessage="1" sqref="R8">
      <formula1>$BD$1:$BD$11</formula1>
    </dataValidation>
    <dataValidation type="list" allowBlank="1" showInputMessage="1" showErrorMessage="1" sqref="G8">
      <formula1>$BB$1:$BB$13</formula1>
    </dataValidation>
    <dataValidation type="list" allowBlank="1" showInputMessage="1" showErrorMessage="1" sqref="J9:J11 J20 J18">
      <formula1>$BC$1:$BC$689</formula1>
    </dataValidation>
    <dataValidation type="list" allowBlank="1" showInputMessage="1" showErrorMessage="1" sqref="J8">
      <formula1>$BC$1:$BC$1349</formula1>
    </dataValidation>
    <dataValidation type="list" allowBlank="1" showInputMessage="1" showErrorMessage="1" sqref="E8">
      <formula1>$BA$1:$BA$24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colBreaks count="1" manualBreakCount="1">
    <brk id="1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O789"/>
  <sheetViews>
    <sheetView zoomScalePageLayoutView="0" workbookViewId="0" topLeftCell="A1">
      <selection activeCell="A1" sqref="A1"/>
    </sheetView>
  </sheetViews>
  <sheetFormatPr defaultColWidth="9.140625" defaultRowHeight="15" outlineLevelCol="1"/>
  <cols>
    <col min="2" max="2" width="15.421875" style="25" customWidth="1"/>
    <col min="3" max="3" width="13.28125" style="0" customWidth="1"/>
    <col min="4" max="4" width="12.57421875" style="0" customWidth="1"/>
    <col min="5" max="5" width="12.140625" style="50" bestFit="1" customWidth="1"/>
    <col min="6" max="6" width="12.421875" style="4" bestFit="1" customWidth="1"/>
    <col min="7" max="7" width="11.421875" style="4" bestFit="1" customWidth="1"/>
    <col min="8" max="8" width="13.57421875" style="5" customWidth="1"/>
    <col min="9" max="9" width="15.421875" style="5" bestFit="1" customWidth="1"/>
    <col min="10" max="10" width="38.28125" style="4" customWidth="1"/>
    <col min="11" max="11" width="13.00390625" style="4" customWidth="1"/>
    <col min="12" max="12" width="11.7109375" style="4" customWidth="1"/>
    <col min="13" max="13" width="13.57421875" style="4" customWidth="1"/>
    <col min="14" max="14" width="15.140625" style="4" bestFit="1" customWidth="1"/>
    <col min="15" max="15" width="9.140625" style="33" customWidth="1"/>
    <col min="16" max="16" width="11.28125" style="55" customWidth="1"/>
    <col min="17" max="17" width="11.28125" style="0" bestFit="1" customWidth="1"/>
    <col min="18" max="18" width="10.7109375" style="0" bestFit="1" customWidth="1"/>
    <col min="19" max="19" width="14.140625" style="14" customWidth="1"/>
    <col min="20" max="20" width="9.140625" style="14" customWidth="1"/>
    <col min="21" max="21" width="13.8515625" style="14" customWidth="1"/>
    <col min="22" max="22" width="12.28125" style="0" bestFit="1" customWidth="1"/>
    <col min="53" max="53" width="11.00390625" style="0" customWidth="1" outlineLevel="1"/>
    <col min="54" max="54" width="11.421875" style="0" customWidth="1" outlineLevel="1"/>
    <col min="55" max="55" width="69.7109375" style="0" customWidth="1" outlineLevel="1"/>
    <col min="56" max="56" width="10.7109375" style="0" customWidth="1" outlineLevel="1"/>
    <col min="145" max="145" width="9.28125" style="0" customWidth="1"/>
  </cols>
  <sheetData>
    <row r="1" spans="2:55" s="1" customFormat="1" ht="15">
      <c r="B1" s="24"/>
      <c r="E1" s="48"/>
      <c r="F1" s="23"/>
      <c r="G1" s="23"/>
      <c r="H1" s="34"/>
      <c r="I1" s="34"/>
      <c r="J1" s="23"/>
      <c r="K1" s="23"/>
      <c r="L1" s="23"/>
      <c r="M1" s="23"/>
      <c r="N1" s="24"/>
      <c r="S1" s="28"/>
      <c r="T1" s="28"/>
      <c r="U1" s="28"/>
      <c r="BC1"/>
    </row>
    <row r="2" spans="2:56" s="1" customFormat="1" ht="15.75">
      <c r="B2" s="24"/>
      <c r="D2" s="15" t="s">
        <v>1515</v>
      </c>
      <c r="E2" s="48"/>
      <c r="F2" s="23"/>
      <c r="G2" s="23"/>
      <c r="H2" s="34"/>
      <c r="I2" s="34"/>
      <c r="J2" s="23"/>
      <c r="K2" s="23"/>
      <c r="L2" s="23"/>
      <c r="M2" s="23"/>
      <c r="N2" s="24"/>
      <c r="P2" s="15"/>
      <c r="S2" s="28"/>
      <c r="T2" s="28"/>
      <c r="U2" s="28"/>
      <c r="BA2" t="s">
        <v>1875</v>
      </c>
      <c r="BB2" t="s">
        <v>1876</v>
      </c>
      <c r="BC2" t="s">
        <v>1877</v>
      </c>
      <c r="BD2" t="s">
        <v>1878</v>
      </c>
    </row>
    <row r="3" spans="2:56" s="1" customFormat="1" ht="15.75">
      <c r="B3" s="24"/>
      <c r="D3" s="15" t="s">
        <v>8</v>
      </c>
      <c r="E3" s="48"/>
      <c r="F3" s="23"/>
      <c r="G3" s="23"/>
      <c r="H3" s="34"/>
      <c r="I3" s="34"/>
      <c r="J3" s="23"/>
      <c r="K3" s="23"/>
      <c r="L3" s="23"/>
      <c r="M3" s="23"/>
      <c r="N3" s="24"/>
      <c r="P3" s="15"/>
      <c r="S3" s="28"/>
      <c r="T3" s="28"/>
      <c r="U3" s="28"/>
      <c r="BA3" t="s">
        <v>1879</v>
      </c>
      <c r="BB3" t="s">
        <v>1880</v>
      </c>
      <c r="BC3" t="s">
        <v>1882</v>
      </c>
      <c r="BD3" t="s">
        <v>1883</v>
      </c>
    </row>
    <row r="4" spans="2:56" s="1" customFormat="1" ht="15.75">
      <c r="B4" s="24"/>
      <c r="D4" s="15" t="s">
        <v>30</v>
      </c>
      <c r="E4" s="48"/>
      <c r="F4" s="23"/>
      <c r="G4" s="23"/>
      <c r="H4" s="34"/>
      <c r="I4" s="34"/>
      <c r="J4" s="23"/>
      <c r="K4" s="23"/>
      <c r="L4" s="23"/>
      <c r="M4" s="23"/>
      <c r="N4" s="24"/>
      <c r="P4" s="15"/>
      <c r="S4" s="28"/>
      <c r="T4" s="28"/>
      <c r="U4" s="28"/>
      <c r="BA4" t="s">
        <v>1884</v>
      </c>
      <c r="BB4" t="s">
        <v>1885</v>
      </c>
      <c r="BC4" t="s">
        <v>1886</v>
      </c>
      <c r="BD4" t="s">
        <v>1887</v>
      </c>
    </row>
    <row r="5" spans="2:56" s="1" customFormat="1" ht="15">
      <c r="B5" s="24"/>
      <c r="E5" s="48"/>
      <c r="F5" s="23"/>
      <c r="G5" s="23"/>
      <c r="H5" s="34"/>
      <c r="I5" s="34"/>
      <c r="J5" s="23"/>
      <c r="K5" s="23"/>
      <c r="L5" s="23"/>
      <c r="M5" s="23"/>
      <c r="N5" s="24"/>
      <c r="S5" s="28"/>
      <c r="T5" s="28"/>
      <c r="U5" s="28"/>
      <c r="BA5" t="s">
        <v>1888</v>
      </c>
      <c r="BB5" t="s">
        <v>1889</v>
      </c>
      <c r="BC5" t="s">
        <v>1890</v>
      </c>
      <c r="BD5" t="s">
        <v>1891</v>
      </c>
    </row>
    <row r="6" spans="2:56" s="1" customFormat="1" ht="15">
      <c r="B6" s="24"/>
      <c r="E6" s="48"/>
      <c r="F6" s="23"/>
      <c r="G6" s="23"/>
      <c r="H6" s="34"/>
      <c r="I6" s="34"/>
      <c r="J6" s="23"/>
      <c r="K6" s="23"/>
      <c r="L6" s="23"/>
      <c r="M6" s="23"/>
      <c r="N6" s="24"/>
      <c r="S6" s="28"/>
      <c r="T6" s="28"/>
      <c r="U6" s="28"/>
      <c r="BA6" t="s">
        <v>1892</v>
      </c>
      <c r="BB6" t="s">
        <v>1893</v>
      </c>
      <c r="BC6" t="s">
        <v>1894</v>
      </c>
      <c r="BD6" t="s">
        <v>1895</v>
      </c>
    </row>
    <row r="7" spans="1:145" s="3" customFormat="1" ht="15">
      <c r="A7" s="7" t="s">
        <v>1854</v>
      </c>
      <c r="B7" s="81" t="s">
        <v>1855</v>
      </c>
      <c r="C7" s="7" t="s">
        <v>1856</v>
      </c>
      <c r="D7" s="7" t="s">
        <v>1857</v>
      </c>
      <c r="E7" s="7" t="s">
        <v>1858</v>
      </c>
      <c r="F7" s="7" t="s">
        <v>1859</v>
      </c>
      <c r="G7" s="7" t="s">
        <v>1860</v>
      </c>
      <c r="H7" s="7" t="s">
        <v>1861</v>
      </c>
      <c r="I7" s="7" t="s">
        <v>1862</v>
      </c>
      <c r="J7" s="7" t="s">
        <v>1863</v>
      </c>
      <c r="K7" s="7" t="s">
        <v>1864</v>
      </c>
      <c r="L7" s="7" t="s">
        <v>1865</v>
      </c>
      <c r="M7" s="81" t="s">
        <v>1866</v>
      </c>
      <c r="N7" s="7" t="s">
        <v>1867</v>
      </c>
      <c r="O7" s="81" t="s">
        <v>1868</v>
      </c>
      <c r="P7" s="80" t="s">
        <v>1869</v>
      </c>
      <c r="Q7" s="7" t="s">
        <v>1870</v>
      </c>
      <c r="R7" s="7" t="s">
        <v>1871</v>
      </c>
      <c r="S7" s="7" t="s">
        <v>1843</v>
      </c>
      <c r="T7" s="7" t="s">
        <v>1872</v>
      </c>
      <c r="U7" s="7" t="s">
        <v>1873</v>
      </c>
      <c r="V7" s="7" t="s">
        <v>1874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1896</v>
      </c>
      <c r="BB7" t="s">
        <v>1897</v>
      </c>
      <c r="BC7" t="s">
        <v>1898</v>
      </c>
      <c r="BD7" t="s">
        <v>1899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s="6">
        <v>1</v>
      </c>
      <c r="B8" s="71" t="s">
        <v>1422</v>
      </c>
      <c r="C8" s="11" t="s">
        <v>1397</v>
      </c>
      <c r="D8" s="11" t="s">
        <v>1423</v>
      </c>
      <c r="E8" s="6" t="s">
        <v>1896</v>
      </c>
      <c r="F8" s="6">
        <v>89</v>
      </c>
      <c r="G8" s="6" t="s">
        <v>1904</v>
      </c>
      <c r="H8" s="9" t="s">
        <v>1349</v>
      </c>
      <c r="I8" s="9" t="s">
        <v>1407</v>
      </c>
      <c r="J8" s="6" t="s">
        <v>1000</v>
      </c>
      <c r="K8" s="6" t="s">
        <v>1408</v>
      </c>
      <c r="L8" s="6">
        <v>5</v>
      </c>
      <c r="M8" s="12" t="s">
        <v>1847</v>
      </c>
      <c r="N8" s="6">
        <v>1</v>
      </c>
      <c r="O8" s="18">
        <f>22+47+18</f>
        <v>87</v>
      </c>
      <c r="P8" s="62"/>
      <c r="Q8" s="6"/>
      <c r="R8" s="6"/>
      <c r="S8" s="63" t="s">
        <v>55</v>
      </c>
      <c r="T8" s="6"/>
      <c r="U8" s="13" t="s">
        <v>56</v>
      </c>
      <c r="V8" s="6"/>
      <c r="W8" s="14"/>
      <c r="BB8" s="1"/>
      <c r="BC8" t="s">
        <v>529</v>
      </c>
      <c r="BD8" s="1"/>
    </row>
    <row r="9" spans="1:56" ht="15">
      <c r="A9" s="6">
        <v>2</v>
      </c>
      <c r="B9" s="71">
        <v>89032253269</v>
      </c>
      <c r="C9" s="11" t="s">
        <v>1330</v>
      </c>
      <c r="D9" s="11" t="s">
        <v>1331</v>
      </c>
      <c r="E9" s="6" t="s">
        <v>1896</v>
      </c>
      <c r="F9" s="6">
        <v>89</v>
      </c>
      <c r="G9" s="6" t="s">
        <v>1904</v>
      </c>
      <c r="H9" s="9" t="s">
        <v>1299</v>
      </c>
      <c r="I9" s="9" t="s">
        <v>1300</v>
      </c>
      <c r="J9" s="6" t="s">
        <v>1825</v>
      </c>
      <c r="K9" s="6" t="s">
        <v>1324</v>
      </c>
      <c r="L9" s="6">
        <v>5</v>
      </c>
      <c r="M9" s="12" t="s">
        <v>1847</v>
      </c>
      <c r="N9" s="6">
        <v>2</v>
      </c>
      <c r="O9" s="18">
        <f>21+46+20</f>
        <v>87</v>
      </c>
      <c r="P9" s="62"/>
      <c r="Q9" s="6"/>
      <c r="R9" s="6"/>
      <c r="S9" s="63" t="s">
        <v>61</v>
      </c>
      <c r="T9" s="6"/>
      <c r="U9" s="13" t="s">
        <v>62</v>
      </c>
      <c r="V9" s="6"/>
      <c r="W9" s="14"/>
      <c r="BB9" s="1"/>
      <c r="BC9" t="s">
        <v>525</v>
      </c>
      <c r="BD9" s="1"/>
    </row>
    <row r="10" spans="1:56" ht="15">
      <c r="A10" s="6">
        <v>3</v>
      </c>
      <c r="B10" s="71">
        <v>38757315097</v>
      </c>
      <c r="C10" s="11" t="s">
        <v>1313</v>
      </c>
      <c r="D10" s="11" t="s">
        <v>1273</v>
      </c>
      <c r="E10" s="6" t="s">
        <v>1896</v>
      </c>
      <c r="F10" s="6">
        <v>89</v>
      </c>
      <c r="G10" s="6" t="s">
        <v>1904</v>
      </c>
      <c r="H10" s="9" t="s">
        <v>1299</v>
      </c>
      <c r="I10" s="9" t="s">
        <v>1300</v>
      </c>
      <c r="J10" s="6" t="s">
        <v>1149</v>
      </c>
      <c r="K10" s="6" t="s">
        <v>1301</v>
      </c>
      <c r="L10" s="6">
        <v>5</v>
      </c>
      <c r="M10" s="12" t="s">
        <v>1847</v>
      </c>
      <c r="N10" s="6">
        <v>3</v>
      </c>
      <c r="O10" s="18">
        <f>14+45+20</f>
        <v>79</v>
      </c>
      <c r="P10" s="62"/>
      <c r="Q10" s="6"/>
      <c r="R10" s="6"/>
      <c r="S10" s="63" t="s">
        <v>57</v>
      </c>
      <c r="T10" s="6"/>
      <c r="U10" s="13" t="s">
        <v>58</v>
      </c>
      <c r="V10" s="6"/>
      <c r="W10" s="14"/>
      <c r="BB10" s="1"/>
      <c r="BC10" t="s">
        <v>532</v>
      </c>
      <c r="BD10" s="1"/>
    </row>
    <row r="11" spans="1:56" s="36" customFormat="1" ht="15">
      <c r="A11" s="6">
        <v>4</v>
      </c>
      <c r="B11" s="71">
        <v>62002742459</v>
      </c>
      <c r="C11" s="11" t="s">
        <v>1433</v>
      </c>
      <c r="D11" s="11" t="s">
        <v>700</v>
      </c>
      <c r="E11" s="6" t="s">
        <v>1896</v>
      </c>
      <c r="F11" s="6">
        <v>89</v>
      </c>
      <c r="G11" s="6" t="s">
        <v>1904</v>
      </c>
      <c r="H11" s="9" t="s">
        <v>1496</v>
      </c>
      <c r="I11" s="9" t="s">
        <v>1494</v>
      </c>
      <c r="J11" s="6" t="s">
        <v>508</v>
      </c>
      <c r="K11" s="6" t="s">
        <v>1495</v>
      </c>
      <c r="L11" s="6">
        <v>5</v>
      </c>
      <c r="M11" s="12" t="s">
        <v>1847</v>
      </c>
      <c r="N11" s="6">
        <v>4</v>
      </c>
      <c r="O11" s="18">
        <f>18+39+18</f>
        <v>75</v>
      </c>
      <c r="P11" s="62"/>
      <c r="Q11" s="6"/>
      <c r="R11" s="6"/>
      <c r="S11" s="63" t="s">
        <v>50</v>
      </c>
      <c r="T11" s="6"/>
      <c r="U11" s="13" t="s">
        <v>51</v>
      </c>
      <c r="V11" s="6"/>
      <c r="W11" s="14"/>
      <c r="BB11" s="37"/>
      <c r="BC11" s="36" t="s">
        <v>533</v>
      </c>
      <c r="BD11" s="37"/>
    </row>
    <row r="12" spans="1:56" s="36" customFormat="1" ht="15">
      <c r="A12" s="6">
        <v>5</v>
      </c>
      <c r="B12" s="71">
        <v>85657601727</v>
      </c>
      <c r="C12" s="11" t="s">
        <v>1236</v>
      </c>
      <c r="D12" s="11" t="s">
        <v>701</v>
      </c>
      <c r="E12" s="6" t="s">
        <v>1896</v>
      </c>
      <c r="F12" s="6">
        <v>89</v>
      </c>
      <c r="G12" s="6" t="s">
        <v>1904</v>
      </c>
      <c r="H12" s="9" t="s">
        <v>691</v>
      </c>
      <c r="I12" s="9" t="s">
        <v>692</v>
      </c>
      <c r="J12" s="6" t="s">
        <v>675</v>
      </c>
      <c r="K12" s="6" t="s">
        <v>721</v>
      </c>
      <c r="L12" s="6">
        <v>5</v>
      </c>
      <c r="M12" s="12" t="s">
        <v>1847</v>
      </c>
      <c r="N12" s="6">
        <v>5</v>
      </c>
      <c r="O12" s="18">
        <f>20+35+14</f>
        <v>69</v>
      </c>
      <c r="P12" s="62"/>
      <c r="Q12" s="6"/>
      <c r="R12" s="6"/>
      <c r="S12" s="63" t="s">
        <v>1881</v>
      </c>
      <c r="T12" s="6"/>
      <c r="U12" s="13" t="s">
        <v>52</v>
      </c>
      <c r="V12" s="6"/>
      <c r="W12" s="14"/>
      <c r="BB12" s="37"/>
      <c r="BC12" s="36" t="s">
        <v>539</v>
      </c>
      <c r="BD12" s="37"/>
    </row>
    <row r="13" spans="1:56" ht="15">
      <c r="A13" s="6">
        <v>6</v>
      </c>
      <c r="B13" s="71" t="s">
        <v>728</v>
      </c>
      <c r="C13" s="11" t="s">
        <v>1311</v>
      </c>
      <c r="D13" s="11" t="s">
        <v>1269</v>
      </c>
      <c r="E13" s="6" t="s">
        <v>1896</v>
      </c>
      <c r="F13" s="6">
        <v>89</v>
      </c>
      <c r="G13" s="6" t="s">
        <v>1904</v>
      </c>
      <c r="H13" s="9" t="s">
        <v>1349</v>
      </c>
      <c r="I13" s="9" t="s">
        <v>1350</v>
      </c>
      <c r="J13" s="6" t="s">
        <v>920</v>
      </c>
      <c r="K13" s="6" t="s">
        <v>687</v>
      </c>
      <c r="L13" s="6">
        <v>5</v>
      </c>
      <c r="M13" s="12" t="s">
        <v>1847</v>
      </c>
      <c r="N13" s="6">
        <v>6</v>
      </c>
      <c r="O13" s="18">
        <f>12+43+14</f>
        <v>69</v>
      </c>
      <c r="P13" s="62"/>
      <c r="Q13" s="6"/>
      <c r="R13" s="6"/>
      <c r="S13" s="63" t="s">
        <v>53</v>
      </c>
      <c r="T13" s="6"/>
      <c r="U13" s="13" t="s">
        <v>54</v>
      </c>
      <c r="V13" s="6"/>
      <c r="W13" s="14"/>
      <c r="BB13" s="1"/>
      <c r="BC13" t="s">
        <v>536</v>
      </c>
      <c r="BD13" s="1"/>
    </row>
    <row r="14" spans="1:56" ht="15">
      <c r="A14" s="6">
        <v>7</v>
      </c>
      <c r="B14" s="71" t="s">
        <v>729</v>
      </c>
      <c r="C14" s="11" t="s">
        <v>1270</v>
      </c>
      <c r="D14" s="11" t="s">
        <v>1470</v>
      </c>
      <c r="E14" s="6" t="s">
        <v>1896</v>
      </c>
      <c r="F14" s="6">
        <v>89</v>
      </c>
      <c r="G14" s="6" t="s">
        <v>1904</v>
      </c>
      <c r="H14" s="9" t="s">
        <v>1235</v>
      </c>
      <c r="I14" s="9" t="s">
        <v>1459</v>
      </c>
      <c r="J14" s="6" t="s">
        <v>1206</v>
      </c>
      <c r="K14" s="6" t="s">
        <v>1466</v>
      </c>
      <c r="L14" s="6">
        <v>5</v>
      </c>
      <c r="M14" s="12" t="s">
        <v>1847</v>
      </c>
      <c r="N14" s="6">
        <v>7</v>
      </c>
      <c r="O14" s="18">
        <f>14+36+18</f>
        <v>68</v>
      </c>
      <c r="P14" s="62"/>
      <c r="Q14" s="6"/>
      <c r="R14" s="6"/>
      <c r="S14" s="63" t="s">
        <v>59</v>
      </c>
      <c r="T14" s="6"/>
      <c r="U14" s="13" t="s">
        <v>60</v>
      </c>
      <c r="V14" s="6"/>
      <c r="W14" s="14"/>
      <c r="BB14" s="1"/>
      <c r="BC14" t="s">
        <v>540</v>
      </c>
      <c r="BD14" s="1"/>
    </row>
    <row r="15" spans="1:56" ht="15">
      <c r="A15" s="6">
        <v>8</v>
      </c>
      <c r="B15" s="71">
        <v>83197863345</v>
      </c>
      <c r="C15" s="11" t="s">
        <v>1446</v>
      </c>
      <c r="D15" s="11" t="s">
        <v>1447</v>
      </c>
      <c r="E15" s="6" t="s">
        <v>1896</v>
      </c>
      <c r="F15" s="6">
        <v>89</v>
      </c>
      <c r="G15" s="6" t="s">
        <v>1904</v>
      </c>
      <c r="H15" s="9" t="s">
        <v>1442</v>
      </c>
      <c r="I15" s="9" t="s">
        <v>1443</v>
      </c>
      <c r="J15" s="6" t="s">
        <v>275</v>
      </c>
      <c r="K15" s="6" t="s">
        <v>1242</v>
      </c>
      <c r="L15" s="6">
        <v>5</v>
      </c>
      <c r="M15" s="12" t="s">
        <v>1847</v>
      </c>
      <c r="N15" s="6">
        <v>8</v>
      </c>
      <c r="O15" s="18">
        <f>20+21+14</f>
        <v>55</v>
      </c>
      <c r="P15" s="62"/>
      <c r="Q15" s="6"/>
      <c r="R15" s="6"/>
      <c r="S15" s="63" t="s">
        <v>48</v>
      </c>
      <c r="T15" s="6"/>
      <c r="U15" s="13" t="s">
        <v>49</v>
      </c>
      <c r="V15" s="6"/>
      <c r="W15" s="14"/>
      <c r="BB15" s="1"/>
      <c r="BC15" t="s">
        <v>552</v>
      </c>
      <c r="BD15" s="1"/>
    </row>
    <row r="16" spans="23:56" ht="15">
      <c r="W16" s="14"/>
      <c r="BB16" s="1"/>
      <c r="BC16" t="s">
        <v>746</v>
      </c>
      <c r="BD16" s="1"/>
    </row>
    <row r="17" spans="23:56" ht="15">
      <c r="W17" s="14"/>
      <c r="BB17" s="1"/>
      <c r="BC17" t="s">
        <v>747</v>
      </c>
      <c r="BD17" s="1"/>
    </row>
    <row r="19" spans="23:56" ht="15">
      <c r="W19" s="14"/>
      <c r="BB19" s="1"/>
      <c r="BC19" t="s">
        <v>749</v>
      </c>
      <c r="BD19" s="1"/>
    </row>
    <row r="20" spans="54:56" ht="15">
      <c r="BB20" s="1"/>
      <c r="BC20" t="s">
        <v>750</v>
      </c>
      <c r="BD20" s="1"/>
    </row>
    <row r="21" spans="54:56" ht="15">
      <c r="BB21" s="1"/>
      <c r="BC21" t="s">
        <v>751</v>
      </c>
      <c r="BD21" s="1"/>
    </row>
    <row r="22" spans="54:56" ht="15">
      <c r="BB22" s="1"/>
      <c r="BC22" t="s">
        <v>752</v>
      </c>
      <c r="BD22" s="1"/>
    </row>
    <row r="23" spans="54:56" ht="15">
      <c r="BB23" s="1"/>
      <c r="BC23" t="s">
        <v>753</v>
      </c>
      <c r="BD23" s="1"/>
    </row>
    <row r="24" spans="54:56" ht="15">
      <c r="BB24" s="1"/>
      <c r="BC24" t="s">
        <v>754</v>
      </c>
      <c r="BD24" s="1"/>
    </row>
    <row r="25" spans="54:56" ht="15">
      <c r="BB25" s="1"/>
      <c r="BC25" t="s">
        <v>755</v>
      </c>
      <c r="BD25" s="1"/>
    </row>
    <row r="26" spans="54:56" ht="15">
      <c r="BB26" s="1"/>
      <c r="BC26" t="s">
        <v>756</v>
      </c>
      <c r="BD26" s="1"/>
    </row>
    <row r="27" spans="54:56" ht="15">
      <c r="BB27" s="1"/>
      <c r="BC27" t="s">
        <v>757</v>
      </c>
      <c r="BD27" s="1"/>
    </row>
    <row r="28" spans="54:56" ht="15">
      <c r="BB28" s="1"/>
      <c r="BC28" t="s">
        <v>758</v>
      </c>
      <c r="BD28" s="1"/>
    </row>
    <row r="29" spans="54:56" ht="15">
      <c r="BB29" s="1"/>
      <c r="BC29" t="s">
        <v>759</v>
      </c>
      <c r="BD29" s="1"/>
    </row>
    <row r="30" spans="54:56" ht="15">
      <c r="BB30" s="1"/>
      <c r="BC30" t="s">
        <v>760</v>
      </c>
      <c r="BD30" s="1"/>
    </row>
    <row r="31" spans="54:56" ht="15">
      <c r="BB31" s="1"/>
      <c r="BC31" t="s">
        <v>761</v>
      </c>
      <c r="BD31" s="1"/>
    </row>
    <row r="32" spans="54:56" ht="15">
      <c r="BB32" s="1"/>
      <c r="BC32" t="s">
        <v>762</v>
      </c>
      <c r="BD32" s="1"/>
    </row>
    <row r="33" spans="54:56" ht="15">
      <c r="BB33" s="1"/>
      <c r="BC33" t="s">
        <v>763</v>
      </c>
      <c r="BD33" s="1"/>
    </row>
    <row r="34" spans="54:56" ht="15">
      <c r="BB34" s="1"/>
      <c r="BC34" t="s">
        <v>764</v>
      </c>
      <c r="BD34" s="1"/>
    </row>
    <row r="35" spans="54:56" ht="15">
      <c r="BB35" s="1"/>
      <c r="BC35" t="s">
        <v>765</v>
      </c>
      <c r="BD35" s="1"/>
    </row>
    <row r="36" spans="54:56" ht="15">
      <c r="BB36" s="1"/>
      <c r="BC36" t="s">
        <v>766</v>
      </c>
      <c r="BD36" s="1"/>
    </row>
    <row r="37" spans="54:56" ht="15">
      <c r="BB37" s="1"/>
      <c r="BC37" t="s">
        <v>767</v>
      </c>
      <c r="BD37" s="1"/>
    </row>
    <row r="38" spans="54:56" ht="15">
      <c r="BB38" s="1"/>
      <c r="BC38" t="s">
        <v>768</v>
      </c>
      <c r="BD38" s="1"/>
    </row>
    <row r="39" spans="54:56" ht="15">
      <c r="BB39" s="1"/>
      <c r="BC39" t="s">
        <v>769</v>
      </c>
      <c r="BD39" s="1"/>
    </row>
    <row r="40" spans="54:56" ht="15">
      <c r="BB40" s="1"/>
      <c r="BC40" t="s">
        <v>770</v>
      </c>
      <c r="BD40" s="1"/>
    </row>
    <row r="41" spans="54:56" ht="15">
      <c r="BB41" s="1"/>
      <c r="BC41" t="s">
        <v>771</v>
      </c>
      <c r="BD41" s="1"/>
    </row>
    <row r="42" spans="54:56" ht="15">
      <c r="BB42" s="1"/>
      <c r="BC42" t="s">
        <v>772</v>
      </c>
      <c r="BD42" s="1"/>
    </row>
    <row r="43" spans="54:56" ht="15">
      <c r="BB43" s="1"/>
      <c r="BC43" t="s">
        <v>773</v>
      </c>
      <c r="BD43" s="1"/>
    </row>
    <row r="44" spans="54:56" ht="15">
      <c r="BB44" s="1"/>
      <c r="BC44" t="s">
        <v>774</v>
      </c>
      <c r="BD44" s="1"/>
    </row>
    <row r="45" spans="54:56" ht="15">
      <c r="BB45" s="1"/>
      <c r="BC45" t="s">
        <v>775</v>
      </c>
      <c r="BD45" s="1"/>
    </row>
    <row r="46" spans="54:56" ht="15">
      <c r="BB46" s="1"/>
      <c r="BC46" t="s">
        <v>776</v>
      </c>
      <c r="BD46" s="1"/>
    </row>
    <row r="47" spans="54:56" ht="15">
      <c r="BB47" s="1"/>
      <c r="BC47" t="s">
        <v>777</v>
      </c>
      <c r="BD47" s="1"/>
    </row>
    <row r="48" spans="54:56" ht="15">
      <c r="BB48" s="1"/>
      <c r="BC48" t="s">
        <v>778</v>
      </c>
      <c r="BD48" s="1"/>
    </row>
    <row r="49" spans="54:56" ht="15">
      <c r="BB49" s="1"/>
      <c r="BC49" t="s">
        <v>779</v>
      </c>
      <c r="BD49" s="1"/>
    </row>
    <row r="50" spans="54:56" ht="15">
      <c r="BB50" s="1"/>
      <c r="BC50" t="s">
        <v>780</v>
      </c>
      <c r="BD50" s="1"/>
    </row>
    <row r="51" spans="54:56" ht="15">
      <c r="BB51" s="1"/>
      <c r="BC51" t="s">
        <v>781</v>
      </c>
      <c r="BD51" s="1"/>
    </row>
    <row r="52" spans="54:56" ht="15">
      <c r="BB52" s="1"/>
      <c r="BC52" t="s">
        <v>782</v>
      </c>
      <c r="BD52" s="1"/>
    </row>
    <row r="53" spans="54:56" ht="15">
      <c r="BB53" s="1"/>
      <c r="BC53" t="s">
        <v>783</v>
      </c>
      <c r="BD53" s="1"/>
    </row>
    <row r="54" spans="54:56" ht="15">
      <c r="BB54" s="1"/>
      <c r="BC54" t="s">
        <v>784</v>
      </c>
      <c r="BD54" s="1"/>
    </row>
    <row r="55" spans="54:56" ht="15">
      <c r="BB55" s="1"/>
      <c r="BC55" t="s">
        <v>785</v>
      </c>
      <c r="BD55" s="1"/>
    </row>
    <row r="56" spans="54:56" ht="15">
      <c r="BB56" s="1"/>
      <c r="BC56" t="s">
        <v>786</v>
      </c>
      <c r="BD56" s="1"/>
    </row>
    <row r="57" spans="54:56" ht="15">
      <c r="BB57" s="1"/>
      <c r="BC57" t="s">
        <v>787</v>
      </c>
      <c r="BD57" s="1"/>
    </row>
    <row r="58" spans="54:56" ht="15">
      <c r="BB58" s="1"/>
      <c r="BC58" t="s">
        <v>788</v>
      </c>
      <c r="BD58" s="1"/>
    </row>
    <row r="59" spans="54:56" ht="15">
      <c r="BB59" s="1"/>
      <c r="BC59" t="s">
        <v>789</v>
      </c>
      <c r="BD59" s="1"/>
    </row>
    <row r="60" spans="54:56" ht="15">
      <c r="BB60" s="1"/>
      <c r="BC60" t="s">
        <v>790</v>
      </c>
      <c r="BD60" s="1"/>
    </row>
    <row r="61" spans="54:56" ht="15">
      <c r="BB61" s="1"/>
      <c r="BC61" t="s">
        <v>791</v>
      </c>
      <c r="BD61" s="1"/>
    </row>
    <row r="62" spans="54:56" ht="15">
      <c r="BB62" s="1"/>
      <c r="BC62" t="s">
        <v>792</v>
      </c>
      <c r="BD62" s="1"/>
    </row>
    <row r="63" spans="54:56" ht="15">
      <c r="BB63" s="1"/>
      <c r="BC63" t="s">
        <v>793</v>
      </c>
      <c r="BD63" s="1"/>
    </row>
    <row r="64" spans="54:56" ht="15">
      <c r="BB64" s="1"/>
      <c r="BC64" t="s">
        <v>794</v>
      </c>
      <c r="BD64" s="1"/>
    </row>
    <row r="65" spans="54:56" ht="15">
      <c r="BB65" s="1"/>
      <c r="BC65" t="s">
        <v>795</v>
      </c>
      <c r="BD65" s="1"/>
    </row>
    <row r="66" spans="54:56" ht="15">
      <c r="BB66" s="1"/>
      <c r="BC66" t="s">
        <v>796</v>
      </c>
      <c r="BD66" s="1"/>
    </row>
    <row r="67" spans="54:56" ht="15">
      <c r="BB67" s="1"/>
      <c r="BC67" t="s">
        <v>797</v>
      </c>
      <c r="BD67" s="1"/>
    </row>
    <row r="68" spans="54:56" ht="15">
      <c r="BB68" s="1"/>
      <c r="BC68" t="s">
        <v>798</v>
      </c>
      <c r="BD68" s="1"/>
    </row>
    <row r="69" spans="54:56" ht="15">
      <c r="BB69" s="1"/>
      <c r="BC69" t="s">
        <v>799</v>
      </c>
      <c r="BD69" s="1"/>
    </row>
    <row r="70" spans="54:56" ht="15">
      <c r="BB70" s="1"/>
      <c r="BC70" t="s">
        <v>800</v>
      </c>
      <c r="BD70" s="1"/>
    </row>
    <row r="71" spans="54:56" ht="15">
      <c r="BB71" s="1"/>
      <c r="BC71" t="s">
        <v>801</v>
      </c>
      <c r="BD71" s="1"/>
    </row>
    <row r="72" spans="54:56" ht="15">
      <c r="BB72" s="1"/>
      <c r="BC72" t="s">
        <v>802</v>
      </c>
      <c r="BD72" s="1"/>
    </row>
    <row r="73" spans="54:56" ht="15">
      <c r="BB73" s="1"/>
      <c r="BC73" t="s">
        <v>803</v>
      </c>
      <c r="BD73" s="1"/>
    </row>
    <row r="74" spans="54:56" ht="15">
      <c r="BB74" s="1"/>
      <c r="BC74" t="s">
        <v>804</v>
      </c>
      <c r="BD74" s="1"/>
    </row>
    <row r="75" spans="54:56" ht="15">
      <c r="BB75" s="1"/>
      <c r="BC75" t="s">
        <v>805</v>
      </c>
      <c r="BD75" s="1"/>
    </row>
    <row r="76" spans="54:56" ht="15">
      <c r="BB76" s="1"/>
      <c r="BC76" t="s">
        <v>806</v>
      </c>
      <c r="BD76" s="1"/>
    </row>
    <row r="77" spans="54:56" ht="15">
      <c r="BB77" s="1"/>
      <c r="BC77" t="s">
        <v>807</v>
      </c>
      <c r="BD77" s="1"/>
    </row>
    <row r="78" spans="54:56" ht="15">
      <c r="BB78" s="1"/>
      <c r="BC78" t="s">
        <v>808</v>
      </c>
      <c r="BD78" s="1"/>
    </row>
    <row r="79" spans="54:56" ht="15">
      <c r="BB79" s="1"/>
      <c r="BC79" t="s">
        <v>809</v>
      </c>
      <c r="BD79" s="1"/>
    </row>
    <row r="80" spans="54:56" ht="15">
      <c r="BB80" s="1"/>
      <c r="BC80" t="s">
        <v>810</v>
      </c>
      <c r="BD80" s="1"/>
    </row>
    <row r="81" spans="54:56" ht="15">
      <c r="BB81" s="1"/>
      <c r="BC81" t="s">
        <v>811</v>
      </c>
      <c r="BD81" s="1"/>
    </row>
    <row r="82" spans="54:56" ht="15">
      <c r="BB82" s="1"/>
      <c r="BC82" t="s">
        <v>812</v>
      </c>
      <c r="BD82" s="1"/>
    </row>
    <row r="83" spans="54:56" ht="15">
      <c r="BB83" s="1"/>
      <c r="BC83" t="s">
        <v>813</v>
      </c>
      <c r="BD83" s="1"/>
    </row>
    <row r="84" spans="54:56" ht="15">
      <c r="BB84" s="1"/>
      <c r="BC84" t="s">
        <v>814</v>
      </c>
      <c r="BD84" s="1"/>
    </row>
    <row r="85" spans="54:56" ht="15">
      <c r="BB85" s="1"/>
      <c r="BC85" t="s">
        <v>815</v>
      </c>
      <c r="BD85" s="1"/>
    </row>
    <row r="86" spans="54:56" ht="15">
      <c r="BB86" s="1"/>
      <c r="BC86" t="s">
        <v>816</v>
      </c>
      <c r="BD86" s="1"/>
    </row>
    <row r="87" spans="54:56" ht="15">
      <c r="BB87" s="1"/>
      <c r="BC87" t="s">
        <v>817</v>
      </c>
      <c r="BD87" s="1"/>
    </row>
    <row r="88" spans="54:56" ht="15">
      <c r="BB88" s="1"/>
      <c r="BC88" t="s">
        <v>818</v>
      </c>
      <c r="BD88" s="1"/>
    </row>
    <row r="89" spans="54:56" ht="15">
      <c r="BB89" s="1"/>
      <c r="BC89" t="s">
        <v>819</v>
      </c>
      <c r="BD89" s="1"/>
    </row>
    <row r="90" spans="54:56" ht="15">
      <c r="BB90" s="1"/>
      <c r="BC90" t="s">
        <v>820</v>
      </c>
      <c r="BD90" s="1"/>
    </row>
    <row r="91" spans="54:56" ht="15">
      <c r="BB91" s="1"/>
      <c r="BC91" t="s">
        <v>821</v>
      </c>
      <c r="BD91" s="1"/>
    </row>
    <row r="92" spans="54:56" ht="15">
      <c r="BB92" s="1"/>
      <c r="BC92" t="s">
        <v>822</v>
      </c>
      <c r="BD92" s="1"/>
    </row>
    <row r="93" spans="54:56" ht="15">
      <c r="BB93" s="1"/>
      <c r="BC93" t="s">
        <v>823</v>
      </c>
      <c r="BD93" s="1"/>
    </row>
    <row r="94" spans="54:56" ht="15">
      <c r="BB94" s="1"/>
      <c r="BC94" t="s">
        <v>824</v>
      </c>
      <c r="BD94" s="1"/>
    </row>
    <row r="95" spans="54:56" ht="15">
      <c r="BB95" s="1"/>
      <c r="BC95" t="s">
        <v>825</v>
      </c>
      <c r="BD95" s="1"/>
    </row>
    <row r="96" spans="54:56" ht="15">
      <c r="BB96" s="1"/>
      <c r="BC96" t="s">
        <v>826</v>
      </c>
      <c r="BD96" s="1"/>
    </row>
    <row r="97" spans="54:56" ht="15">
      <c r="BB97" s="1"/>
      <c r="BC97" t="s">
        <v>827</v>
      </c>
      <c r="BD97" s="1"/>
    </row>
    <row r="98" spans="54:56" ht="15">
      <c r="BB98" s="1"/>
      <c r="BC98" t="s">
        <v>828</v>
      </c>
      <c r="BD98" s="1"/>
    </row>
    <row r="99" spans="54:56" ht="15">
      <c r="BB99" s="1"/>
      <c r="BC99" t="s">
        <v>829</v>
      </c>
      <c r="BD99" s="1"/>
    </row>
    <row r="100" spans="54:56" ht="15">
      <c r="BB100" s="1"/>
      <c r="BC100" t="s">
        <v>830</v>
      </c>
      <c r="BD100" s="1"/>
    </row>
    <row r="101" spans="54:56" ht="15">
      <c r="BB101" s="1"/>
      <c r="BC101" t="s">
        <v>831</v>
      </c>
      <c r="BD101" s="1"/>
    </row>
    <row r="102" spans="54:56" ht="15">
      <c r="BB102" s="1"/>
      <c r="BC102" t="s">
        <v>832</v>
      </c>
      <c r="BD102" s="1"/>
    </row>
    <row r="103" spans="54:56" ht="15">
      <c r="BB103" s="1"/>
      <c r="BC103" t="s">
        <v>833</v>
      </c>
      <c r="BD103" s="1"/>
    </row>
    <row r="104" spans="54:56" ht="15">
      <c r="BB104" s="1"/>
      <c r="BC104" t="s">
        <v>834</v>
      </c>
      <c r="BD104" s="1"/>
    </row>
    <row r="105" spans="54:56" ht="15">
      <c r="BB105" s="1"/>
      <c r="BC105" t="s">
        <v>835</v>
      </c>
      <c r="BD105" s="1"/>
    </row>
    <row r="106" spans="54:56" ht="15">
      <c r="BB106" s="1"/>
      <c r="BC106" t="s">
        <v>836</v>
      </c>
      <c r="BD106" s="1"/>
    </row>
    <row r="107" spans="54:56" ht="15">
      <c r="BB107" s="1"/>
      <c r="BC107" t="s">
        <v>837</v>
      </c>
      <c r="BD107" s="1"/>
    </row>
    <row r="108" spans="54:56" ht="15">
      <c r="BB108" s="1"/>
      <c r="BC108" t="s">
        <v>838</v>
      </c>
      <c r="BD108" s="1"/>
    </row>
    <row r="109" spans="54:56" ht="15">
      <c r="BB109" s="1"/>
      <c r="BC109" t="s">
        <v>839</v>
      </c>
      <c r="BD109" s="1"/>
    </row>
    <row r="110" spans="54:56" ht="15">
      <c r="BB110" s="1"/>
      <c r="BC110" t="s">
        <v>840</v>
      </c>
      <c r="BD110" s="1"/>
    </row>
    <row r="111" spans="54:56" ht="15">
      <c r="BB111" s="1"/>
      <c r="BC111" t="s">
        <v>841</v>
      </c>
      <c r="BD111" s="1"/>
    </row>
    <row r="112" spans="54:56" ht="15">
      <c r="BB112" s="1"/>
      <c r="BC112" t="s">
        <v>842</v>
      </c>
      <c r="BD112" s="1"/>
    </row>
    <row r="113" spans="54:56" ht="15">
      <c r="BB113" s="1"/>
      <c r="BC113" t="s">
        <v>843</v>
      </c>
      <c r="BD113" s="1"/>
    </row>
    <row r="114" spans="54:56" ht="15">
      <c r="BB114" s="1"/>
      <c r="BC114" t="s">
        <v>844</v>
      </c>
      <c r="BD114" s="1"/>
    </row>
    <row r="115" spans="54:56" ht="15">
      <c r="BB115" s="1"/>
      <c r="BC115" t="s">
        <v>845</v>
      </c>
      <c r="BD115" s="1"/>
    </row>
    <row r="116" spans="54:56" ht="15">
      <c r="BB116" s="1"/>
      <c r="BC116" t="s">
        <v>846</v>
      </c>
      <c r="BD116" s="1"/>
    </row>
    <row r="117" spans="54:56" ht="15">
      <c r="BB117" s="1"/>
      <c r="BC117" t="s">
        <v>847</v>
      </c>
      <c r="BD117" s="1"/>
    </row>
    <row r="118" spans="54:56" ht="15">
      <c r="BB118" s="1"/>
      <c r="BC118" t="s">
        <v>848</v>
      </c>
      <c r="BD118" s="1"/>
    </row>
    <row r="119" spans="54:56" ht="15">
      <c r="BB119" s="1"/>
      <c r="BC119" t="s">
        <v>849</v>
      </c>
      <c r="BD119" s="1"/>
    </row>
    <row r="120" spans="54:56" ht="15">
      <c r="BB120" s="1"/>
      <c r="BC120" t="s">
        <v>850</v>
      </c>
      <c r="BD120" s="1"/>
    </row>
    <row r="121" spans="54:56" ht="15">
      <c r="BB121" s="1"/>
      <c r="BC121" t="s">
        <v>851</v>
      </c>
      <c r="BD121" s="1"/>
    </row>
    <row r="122" spans="54:56" ht="15">
      <c r="BB122" s="1"/>
      <c r="BC122" t="s">
        <v>852</v>
      </c>
      <c r="BD122" s="1"/>
    </row>
    <row r="123" spans="54:56" ht="15">
      <c r="BB123" s="1"/>
      <c r="BC123" t="s">
        <v>853</v>
      </c>
      <c r="BD123" s="1"/>
    </row>
    <row r="124" spans="54:56" ht="15">
      <c r="BB124" s="1"/>
      <c r="BC124" t="s">
        <v>854</v>
      </c>
      <c r="BD124" s="1"/>
    </row>
    <row r="125" spans="54:56" ht="15">
      <c r="BB125" s="1"/>
      <c r="BC125" t="s">
        <v>855</v>
      </c>
      <c r="BD125" s="1"/>
    </row>
    <row r="126" spans="54:56" ht="15">
      <c r="BB126" s="1"/>
      <c r="BC126" t="s">
        <v>856</v>
      </c>
      <c r="BD126" s="1"/>
    </row>
    <row r="127" spans="54:56" ht="15">
      <c r="BB127" s="1"/>
      <c r="BC127" t="s">
        <v>857</v>
      </c>
      <c r="BD127" s="1"/>
    </row>
    <row r="128" spans="54:56" ht="15">
      <c r="BB128" s="1"/>
      <c r="BC128" t="s">
        <v>858</v>
      </c>
      <c r="BD128" s="1"/>
    </row>
    <row r="129" spans="54:56" ht="15">
      <c r="BB129" s="1"/>
      <c r="BC129" t="s">
        <v>859</v>
      </c>
      <c r="BD129" s="1"/>
    </row>
    <row r="130" spans="54:56" ht="15">
      <c r="BB130" s="1"/>
      <c r="BC130" t="s">
        <v>860</v>
      </c>
      <c r="BD130" s="1"/>
    </row>
    <row r="131" spans="54:56" ht="15">
      <c r="BB131" s="1"/>
      <c r="BC131" t="s">
        <v>861</v>
      </c>
      <c r="BD131" s="1"/>
    </row>
    <row r="132" spans="54:56" ht="15">
      <c r="BB132" s="1"/>
      <c r="BC132" t="s">
        <v>862</v>
      </c>
      <c r="BD132" s="1"/>
    </row>
    <row r="133" spans="54:56" ht="15">
      <c r="BB133" s="1"/>
      <c r="BC133" t="s">
        <v>863</v>
      </c>
      <c r="BD133" s="1"/>
    </row>
    <row r="134" spans="54:56" ht="15">
      <c r="BB134" s="1"/>
      <c r="BC134" t="s">
        <v>864</v>
      </c>
      <c r="BD134" s="1"/>
    </row>
    <row r="135" spans="54:56" ht="15">
      <c r="BB135" s="1"/>
      <c r="BC135" t="s">
        <v>865</v>
      </c>
      <c r="BD135" s="1"/>
    </row>
    <row r="136" spans="54:56" ht="15">
      <c r="BB136" s="1"/>
      <c r="BC136" t="s">
        <v>866</v>
      </c>
      <c r="BD136" s="1"/>
    </row>
    <row r="137" spans="54:56" ht="15">
      <c r="BB137" s="1"/>
      <c r="BC137" t="s">
        <v>867</v>
      </c>
      <c r="BD137" s="1"/>
    </row>
    <row r="138" spans="54:56" ht="15">
      <c r="BB138" s="1"/>
      <c r="BC138" t="s">
        <v>868</v>
      </c>
      <c r="BD138" s="1"/>
    </row>
    <row r="139" spans="54:56" ht="15">
      <c r="BB139" s="1"/>
      <c r="BC139" t="s">
        <v>869</v>
      </c>
      <c r="BD139" s="1"/>
    </row>
    <row r="140" spans="54:56" ht="15">
      <c r="BB140" s="1"/>
      <c r="BC140" t="s">
        <v>870</v>
      </c>
      <c r="BD140" s="1"/>
    </row>
    <row r="141" spans="54:56" ht="15">
      <c r="BB141" s="1"/>
      <c r="BC141" t="s">
        <v>871</v>
      </c>
      <c r="BD141" s="1"/>
    </row>
    <row r="142" spans="54:56" ht="15">
      <c r="BB142" s="1"/>
      <c r="BC142" t="s">
        <v>872</v>
      </c>
      <c r="BD142" s="1"/>
    </row>
    <row r="143" spans="54:56" ht="15">
      <c r="BB143" s="1"/>
      <c r="BC143" t="s">
        <v>873</v>
      </c>
      <c r="BD143" s="1"/>
    </row>
    <row r="144" spans="54:56" ht="15">
      <c r="BB144" s="1"/>
      <c r="BC144" t="s">
        <v>874</v>
      </c>
      <c r="BD144" s="1"/>
    </row>
    <row r="145" spans="54:56" ht="15">
      <c r="BB145" s="1"/>
      <c r="BC145" t="s">
        <v>875</v>
      </c>
      <c r="BD145" s="1"/>
    </row>
    <row r="146" spans="54:56" ht="15">
      <c r="BB146" s="1"/>
      <c r="BC146" t="s">
        <v>876</v>
      </c>
      <c r="BD146" s="1"/>
    </row>
    <row r="147" spans="54:56" ht="15">
      <c r="BB147" s="1"/>
      <c r="BC147" t="s">
        <v>877</v>
      </c>
      <c r="BD147" s="1"/>
    </row>
    <row r="148" spans="54:56" ht="15">
      <c r="BB148" s="1"/>
      <c r="BC148" t="s">
        <v>878</v>
      </c>
      <c r="BD148" s="1"/>
    </row>
    <row r="149" spans="54:56" ht="15">
      <c r="BB149" s="1"/>
      <c r="BC149" t="s">
        <v>879</v>
      </c>
      <c r="BD149" s="1"/>
    </row>
    <row r="150" spans="54:56" ht="15">
      <c r="BB150" s="1"/>
      <c r="BC150" t="s">
        <v>880</v>
      </c>
      <c r="BD150" s="1"/>
    </row>
    <row r="151" spans="54:56" ht="15">
      <c r="BB151" s="1"/>
      <c r="BC151" t="s">
        <v>881</v>
      </c>
      <c r="BD151" s="1"/>
    </row>
    <row r="152" spans="54:56" ht="15">
      <c r="BB152" s="1"/>
      <c r="BC152" t="s">
        <v>882</v>
      </c>
      <c r="BD152" s="1"/>
    </row>
    <row r="153" spans="54:56" ht="15">
      <c r="BB153" s="1"/>
      <c r="BC153" t="s">
        <v>883</v>
      </c>
      <c r="BD153" s="1"/>
    </row>
    <row r="154" spans="54:56" ht="15">
      <c r="BB154" s="1"/>
      <c r="BC154" t="s">
        <v>884</v>
      </c>
      <c r="BD154" s="1"/>
    </row>
    <row r="155" spans="54:56" ht="15">
      <c r="BB155" s="1"/>
      <c r="BC155" t="s">
        <v>885</v>
      </c>
      <c r="BD155" s="1"/>
    </row>
    <row r="156" spans="54:56" ht="15">
      <c r="BB156" s="1"/>
      <c r="BC156" t="s">
        <v>886</v>
      </c>
      <c r="BD156" s="1"/>
    </row>
    <row r="157" spans="54:56" ht="15">
      <c r="BB157" s="1"/>
      <c r="BC157" t="s">
        <v>887</v>
      </c>
      <c r="BD157" s="1"/>
    </row>
    <row r="158" spans="54:56" ht="15">
      <c r="BB158" s="1"/>
      <c r="BC158" t="s">
        <v>888</v>
      </c>
      <c r="BD158" s="1"/>
    </row>
    <row r="159" spans="54:56" ht="15">
      <c r="BB159" s="1"/>
      <c r="BC159" t="s">
        <v>889</v>
      </c>
      <c r="BD159" s="1"/>
    </row>
    <row r="160" spans="54:56" ht="15">
      <c r="BB160" s="1"/>
      <c r="BC160" t="s">
        <v>890</v>
      </c>
      <c r="BD160" s="1"/>
    </row>
    <row r="161" spans="54:56" ht="15">
      <c r="BB161" s="1"/>
      <c r="BC161" t="s">
        <v>891</v>
      </c>
      <c r="BD161" s="1"/>
    </row>
    <row r="162" spans="54:56" ht="15">
      <c r="BB162" s="1"/>
      <c r="BC162" t="s">
        <v>892</v>
      </c>
      <c r="BD162" s="1"/>
    </row>
    <row r="163" spans="54:56" ht="15">
      <c r="BB163" s="1"/>
      <c r="BC163" t="s">
        <v>893</v>
      </c>
      <c r="BD163" s="1"/>
    </row>
    <row r="164" spans="54:56" ht="15">
      <c r="BB164" s="1"/>
      <c r="BC164" t="s">
        <v>894</v>
      </c>
      <c r="BD164" s="1"/>
    </row>
    <row r="165" spans="54:56" ht="15">
      <c r="BB165" s="1"/>
      <c r="BC165" t="s">
        <v>895</v>
      </c>
      <c r="BD165" s="1"/>
    </row>
    <row r="166" spans="54:56" ht="15">
      <c r="BB166" s="1"/>
      <c r="BC166" t="s">
        <v>896</v>
      </c>
      <c r="BD166" s="1"/>
    </row>
    <row r="167" spans="54:56" ht="15">
      <c r="BB167" s="1"/>
      <c r="BC167" t="s">
        <v>897</v>
      </c>
      <c r="BD167" s="1"/>
    </row>
    <row r="168" spans="54:56" ht="15">
      <c r="BB168" s="1"/>
      <c r="BC168" t="s">
        <v>898</v>
      </c>
      <c r="BD168" s="1"/>
    </row>
    <row r="169" spans="54:56" ht="15">
      <c r="BB169" s="1"/>
      <c r="BC169" t="s">
        <v>899</v>
      </c>
      <c r="BD169" s="1"/>
    </row>
    <row r="170" spans="54:56" ht="15">
      <c r="BB170" s="1"/>
      <c r="BC170" t="s">
        <v>900</v>
      </c>
      <c r="BD170" s="1"/>
    </row>
    <row r="171" spans="54:56" ht="15">
      <c r="BB171" s="1"/>
      <c r="BC171" t="s">
        <v>901</v>
      </c>
      <c r="BD171" s="1"/>
    </row>
    <row r="172" spans="54:56" ht="15">
      <c r="BB172" s="1"/>
      <c r="BC172" t="s">
        <v>902</v>
      </c>
      <c r="BD172" s="1"/>
    </row>
    <row r="173" spans="54:56" ht="15">
      <c r="BB173" s="1"/>
      <c r="BC173" t="s">
        <v>903</v>
      </c>
      <c r="BD173" s="1"/>
    </row>
    <row r="174" spans="54:56" ht="15">
      <c r="BB174" s="1"/>
      <c r="BC174" t="s">
        <v>904</v>
      </c>
      <c r="BD174" s="1"/>
    </row>
    <row r="175" spans="54:56" ht="15">
      <c r="BB175" s="1"/>
      <c r="BC175" t="s">
        <v>905</v>
      </c>
      <c r="BD175" s="1"/>
    </row>
    <row r="176" spans="54:56" ht="15">
      <c r="BB176" s="1"/>
      <c r="BC176" t="s">
        <v>906</v>
      </c>
      <c r="BD176" s="1"/>
    </row>
    <row r="177" spans="54:56" ht="15">
      <c r="BB177" s="1"/>
      <c r="BC177" t="s">
        <v>907</v>
      </c>
      <c r="BD177" s="1"/>
    </row>
    <row r="178" spans="54:56" ht="15">
      <c r="BB178" s="1"/>
      <c r="BC178" t="s">
        <v>908</v>
      </c>
      <c r="BD178" s="1"/>
    </row>
    <row r="179" spans="54:56" ht="15">
      <c r="BB179" s="1"/>
      <c r="BC179" t="s">
        <v>909</v>
      </c>
      <c r="BD179" s="1"/>
    </row>
    <row r="180" spans="54:56" ht="15">
      <c r="BB180" s="1"/>
      <c r="BC180" t="s">
        <v>910</v>
      </c>
      <c r="BD180" s="1"/>
    </row>
    <row r="181" spans="54:56" ht="15">
      <c r="BB181" s="1"/>
      <c r="BC181" t="s">
        <v>911</v>
      </c>
      <c r="BD181" s="1"/>
    </row>
    <row r="182" spans="54:56" ht="15">
      <c r="BB182" s="1"/>
      <c r="BC182" t="s">
        <v>912</v>
      </c>
      <c r="BD182" s="1"/>
    </row>
    <row r="183" spans="54:56" ht="15">
      <c r="BB183" s="1"/>
      <c r="BC183" t="s">
        <v>913</v>
      </c>
      <c r="BD183" s="1"/>
    </row>
    <row r="184" spans="54:56" ht="15">
      <c r="BB184" s="1"/>
      <c r="BC184" t="s">
        <v>914</v>
      </c>
      <c r="BD184" s="1"/>
    </row>
    <row r="185" spans="54:56" ht="15">
      <c r="BB185" s="1"/>
      <c r="BC185" t="s">
        <v>915</v>
      </c>
      <c r="BD185" s="1"/>
    </row>
    <row r="186" spans="54:56" ht="15">
      <c r="BB186" s="1"/>
      <c r="BC186" t="s">
        <v>919</v>
      </c>
      <c r="BD186" s="1"/>
    </row>
    <row r="187" spans="54:56" ht="15">
      <c r="BB187" s="1"/>
      <c r="BC187" t="s">
        <v>920</v>
      </c>
      <c r="BD187" s="1"/>
    </row>
    <row r="188" spans="54:56" ht="15">
      <c r="BB188" s="1"/>
      <c r="BC188" t="s">
        <v>921</v>
      </c>
      <c r="BD188" s="1"/>
    </row>
    <row r="189" spans="54:56" ht="15">
      <c r="BB189" s="1"/>
      <c r="BC189" t="s">
        <v>922</v>
      </c>
      <c r="BD189" s="1"/>
    </row>
    <row r="190" spans="54:56" ht="15">
      <c r="BB190" s="1"/>
      <c r="BC190" t="s">
        <v>923</v>
      </c>
      <c r="BD190" s="1"/>
    </row>
    <row r="191" spans="54:56" ht="15">
      <c r="BB191" s="1"/>
      <c r="BC191" t="s">
        <v>924</v>
      </c>
      <c r="BD191" s="1"/>
    </row>
    <row r="192" spans="54:56" ht="15">
      <c r="BB192" s="1"/>
      <c r="BC192" t="s">
        <v>925</v>
      </c>
      <c r="BD192" s="1"/>
    </row>
    <row r="193" spans="54:56" ht="15">
      <c r="BB193" s="1"/>
      <c r="BC193" t="s">
        <v>926</v>
      </c>
      <c r="BD193" s="1"/>
    </row>
    <row r="194" spans="54:56" ht="15">
      <c r="BB194" s="1"/>
      <c r="BC194" t="s">
        <v>927</v>
      </c>
      <c r="BD194" s="1"/>
    </row>
    <row r="195" spans="54:56" ht="15">
      <c r="BB195" s="1"/>
      <c r="BC195" t="s">
        <v>928</v>
      </c>
      <c r="BD195" s="1"/>
    </row>
    <row r="196" spans="54:56" ht="15">
      <c r="BB196" s="1"/>
      <c r="BC196" t="s">
        <v>929</v>
      </c>
      <c r="BD196" s="1"/>
    </row>
    <row r="197" spans="54:56" ht="15">
      <c r="BB197" s="1"/>
      <c r="BC197" t="s">
        <v>930</v>
      </c>
      <c r="BD197" s="1"/>
    </row>
    <row r="198" spans="54:56" ht="15">
      <c r="BB198" s="1"/>
      <c r="BC198" t="s">
        <v>931</v>
      </c>
      <c r="BD198" s="1"/>
    </row>
    <row r="199" spans="54:56" ht="15">
      <c r="BB199" s="1"/>
      <c r="BC199" t="s">
        <v>932</v>
      </c>
      <c r="BD199" s="1"/>
    </row>
    <row r="200" spans="54:56" ht="15">
      <c r="BB200" s="1"/>
      <c r="BC200" t="s">
        <v>933</v>
      </c>
      <c r="BD200" s="1"/>
    </row>
    <row r="201" spans="54:56" ht="15">
      <c r="BB201" s="1"/>
      <c r="BC201" t="s">
        <v>934</v>
      </c>
      <c r="BD201" s="1"/>
    </row>
    <row r="202" spans="54:56" ht="15">
      <c r="BB202" s="1"/>
      <c r="BC202" t="s">
        <v>935</v>
      </c>
      <c r="BD202" s="1"/>
    </row>
    <row r="203" spans="54:56" ht="15">
      <c r="BB203" s="1"/>
      <c r="BC203" t="s">
        <v>936</v>
      </c>
      <c r="BD203" s="1"/>
    </row>
    <row r="204" spans="54:56" ht="15">
      <c r="BB204" s="1"/>
      <c r="BC204" t="s">
        <v>937</v>
      </c>
      <c r="BD204" s="1"/>
    </row>
    <row r="205" spans="54:56" ht="15">
      <c r="BB205" s="1"/>
      <c r="BC205" t="s">
        <v>938</v>
      </c>
      <c r="BD205" s="1"/>
    </row>
    <row r="206" spans="54:56" ht="15">
      <c r="BB206" s="1"/>
      <c r="BC206" t="s">
        <v>939</v>
      </c>
      <c r="BD206" s="1"/>
    </row>
    <row r="207" spans="54:56" ht="15">
      <c r="BB207" s="1"/>
      <c r="BC207" t="s">
        <v>940</v>
      </c>
      <c r="BD207" s="1"/>
    </row>
    <row r="208" spans="54:56" ht="15">
      <c r="BB208" s="1"/>
      <c r="BC208" t="s">
        <v>941</v>
      </c>
      <c r="BD208" s="1"/>
    </row>
    <row r="209" spans="54:56" ht="15">
      <c r="BB209" s="1"/>
      <c r="BC209" t="s">
        <v>942</v>
      </c>
      <c r="BD209" s="1"/>
    </row>
    <row r="210" spans="54:56" ht="15">
      <c r="BB210" s="1"/>
      <c r="BC210" t="s">
        <v>943</v>
      </c>
      <c r="BD210" s="1"/>
    </row>
    <row r="211" spans="54:56" ht="15">
      <c r="BB211" s="1"/>
      <c r="BC211" t="s">
        <v>944</v>
      </c>
      <c r="BD211" s="1"/>
    </row>
    <row r="212" spans="54:56" ht="15">
      <c r="BB212" s="1"/>
      <c r="BC212" t="s">
        <v>945</v>
      </c>
      <c r="BD212" s="1"/>
    </row>
    <row r="213" spans="54:56" ht="15">
      <c r="BB213" s="1"/>
      <c r="BC213" t="s">
        <v>946</v>
      </c>
      <c r="BD213" s="1"/>
    </row>
    <row r="214" spans="54:56" ht="15">
      <c r="BB214" s="1"/>
      <c r="BC214" t="s">
        <v>947</v>
      </c>
      <c r="BD214" s="1"/>
    </row>
    <row r="215" spans="54:56" ht="15">
      <c r="BB215" s="1"/>
      <c r="BC215" t="s">
        <v>948</v>
      </c>
      <c r="BD215" s="1"/>
    </row>
    <row r="216" spans="54:56" ht="15">
      <c r="BB216" s="1"/>
      <c r="BC216" t="s">
        <v>949</v>
      </c>
      <c r="BD216" s="1"/>
    </row>
    <row r="217" spans="54:56" ht="15">
      <c r="BB217" s="1"/>
      <c r="BC217" t="s">
        <v>950</v>
      </c>
      <c r="BD217" s="1"/>
    </row>
    <row r="218" spans="54:56" ht="15">
      <c r="BB218" s="1"/>
      <c r="BC218" t="s">
        <v>951</v>
      </c>
      <c r="BD218" s="1"/>
    </row>
    <row r="219" spans="54:56" ht="15">
      <c r="BB219" s="1"/>
      <c r="BC219" t="s">
        <v>952</v>
      </c>
      <c r="BD219" s="1"/>
    </row>
    <row r="220" spans="54:56" ht="15">
      <c r="BB220" s="1"/>
      <c r="BC220" t="s">
        <v>953</v>
      </c>
      <c r="BD220" s="1"/>
    </row>
    <row r="221" spans="54:56" ht="15">
      <c r="BB221" s="1"/>
      <c r="BC221" t="s">
        <v>954</v>
      </c>
      <c r="BD221" s="1"/>
    </row>
    <row r="222" spans="54:56" ht="15">
      <c r="BB222" s="1"/>
      <c r="BC222" t="s">
        <v>955</v>
      </c>
      <c r="BD222" s="1"/>
    </row>
    <row r="223" spans="54:56" ht="15">
      <c r="BB223" s="1"/>
      <c r="BC223" t="s">
        <v>956</v>
      </c>
      <c r="BD223" s="1"/>
    </row>
    <row r="224" spans="54:56" ht="15">
      <c r="BB224" s="1"/>
      <c r="BC224" t="s">
        <v>957</v>
      </c>
      <c r="BD224" s="1"/>
    </row>
    <row r="225" spans="54:56" ht="15">
      <c r="BB225" s="1"/>
      <c r="BC225" t="s">
        <v>958</v>
      </c>
      <c r="BD225" s="1"/>
    </row>
    <row r="226" spans="54:56" ht="15">
      <c r="BB226" s="1"/>
      <c r="BC226" t="s">
        <v>959</v>
      </c>
      <c r="BD226" s="1"/>
    </row>
    <row r="227" spans="54:56" ht="15">
      <c r="BB227" s="1"/>
      <c r="BC227" t="s">
        <v>960</v>
      </c>
      <c r="BD227" s="1"/>
    </row>
    <row r="228" spans="54:56" ht="15">
      <c r="BB228" s="1"/>
      <c r="BC228" t="s">
        <v>961</v>
      </c>
      <c r="BD228" s="1"/>
    </row>
    <row r="229" spans="54:56" ht="15">
      <c r="BB229" s="1"/>
      <c r="BC229" t="s">
        <v>962</v>
      </c>
      <c r="BD229" s="1"/>
    </row>
    <row r="230" spans="54:56" ht="15">
      <c r="BB230" s="1"/>
      <c r="BC230" t="s">
        <v>963</v>
      </c>
      <c r="BD230" s="1"/>
    </row>
    <row r="231" spans="54:56" ht="15">
      <c r="BB231" s="1"/>
      <c r="BC231" t="s">
        <v>964</v>
      </c>
      <c r="BD231" s="1"/>
    </row>
    <row r="232" spans="54:56" ht="15">
      <c r="BB232" s="1"/>
      <c r="BC232" t="s">
        <v>965</v>
      </c>
      <c r="BD232" s="1"/>
    </row>
    <row r="233" spans="54:56" ht="15">
      <c r="BB233" s="1"/>
      <c r="BC233" t="s">
        <v>966</v>
      </c>
      <c r="BD233" s="1"/>
    </row>
    <row r="234" spans="54:56" ht="15">
      <c r="BB234" s="1"/>
      <c r="BC234" t="s">
        <v>967</v>
      </c>
      <c r="BD234" s="1"/>
    </row>
    <row r="235" spans="54:56" ht="15">
      <c r="BB235" s="1"/>
      <c r="BC235" t="s">
        <v>968</v>
      </c>
      <c r="BD235" s="1"/>
    </row>
    <row r="236" spans="54:56" ht="15">
      <c r="BB236" s="1"/>
      <c r="BC236" t="s">
        <v>969</v>
      </c>
      <c r="BD236" s="1"/>
    </row>
    <row r="237" spans="54:56" ht="15">
      <c r="BB237" s="1"/>
      <c r="BC237" t="s">
        <v>970</v>
      </c>
      <c r="BD237" s="1"/>
    </row>
    <row r="238" spans="54:56" ht="15">
      <c r="BB238" s="1"/>
      <c r="BC238" t="s">
        <v>971</v>
      </c>
      <c r="BD238" s="1"/>
    </row>
    <row r="239" spans="54:56" ht="15">
      <c r="BB239" s="1"/>
      <c r="BC239" t="s">
        <v>972</v>
      </c>
      <c r="BD239" s="1"/>
    </row>
    <row r="240" spans="54:56" ht="15">
      <c r="BB240" s="1"/>
      <c r="BC240" t="s">
        <v>973</v>
      </c>
      <c r="BD240" s="1"/>
    </row>
    <row r="241" spans="54:56" ht="15">
      <c r="BB241" s="1"/>
      <c r="BC241" t="s">
        <v>974</v>
      </c>
      <c r="BD241" s="1"/>
    </row>
    <row r="242" spans="54:56" ht="15">
      <c r="BB242" s="1"/>
      <c r="BC242" t="s">
        <v>975</v>
      </c>
      <c r="BD242" s="1"/>
    </row>
    <row r="243" spans="54:56" ht="15">
      <c r="BB243" s="1"/>
      <c r="BC243" t="s">
        <v>976</v>
      </c>
      <c r="BD243" s="1"/>
    </row>
    <row r="244" spans="54:56" ht="15">
      <c r="BB244" s="1"/>
      <c r="BC244" t="s">
        <v>977</v>
      </c>
      <c r="BD244" s="1"/>
    </row>
    <row r="245" spans="54:56" ht="15">
      <c r="BB245" s="1"/>
      <c r="BC245" t="s">
        <v>978</v>
      </c>
      <c r="BD245" s="1"/>
    </row>
    <row r="246" spans="54:56" ht="15">
      <c r="BB246" s="1"/>
      <c r="BC246" t="s">
        <v>979</v>
      </c>
      <c r="BD246" s="1"/>
    </row>
    <row r="247" spans="54:56" ht="15">
      <c r="BB247" s="1"/>
      <c r="BC247" t="s">
        <v>980</v>
      </c>
      <c r="BD247" s="1"/>
    </row>
    <row r="248" spans="54:56" ht="15">
      <c r="BB248" s="1"/>
      <c r="BC248" t="s">
        <v>981</v>
      </c>
      <c r="BD248" s="1"/>
    </row>
    <row r="249" spans="54:56" ht="15">
      <c r="BB249" s="1"/>
      <c r="BC249" t="s">
        <v>982</v>
      </c>
      <c r="BD249" s="1"/>
    </row>
    <row r="250" spans="54:56" ht="15">
      <c r="BB250" s="1"/>
      <c r="BC250" t="s">
        <v>983</v>
      </c>
      <c r="BD250" s="1"/>
    </row>
    <row r="251" spans="54:56" ht="15">
      <c r="BB251" s="1"/>
      <c r="BC251" t="s">
        <v>984</v>
      </c>
      <c r="BD251" s="1"/>
    </row>
    <row r="252" spans="54:56" ht="15">
      <c r="BB252" s="1"/>
      <c r="BC252" t="s">
        <v>985</v>
      </c>
      <c r="BD252" s="1"/>
    </row>
    <row r="253" spans="54:56" ht="15">
      <c r="BB253" s="1"/>
      <c r="BC253" t="s">
        <v>986</v>
      </c>
      <c r="BD253" s="1"/>
    </row>
    <row r="254" spans="54:56" ht="15">
      <c r="BB254" s="1"/>
      <c r="BC254" t="s">
        <v>986</v>
      </c>
      <c r="BD254" s="1"/>
    </row>
    <row r="255" spans="54:56" ht="15">
      <c r="BB255" s="1"/>
      <c r="BC255" t="s">
        <v>987</v>
      </c>
      <c r="BD255" s="1"/>
    </row>
    <row r="256" spans="54:56" ht="15">
      <c r="BB256" s="1"/>
      <c r="BC256" t="s">
        <v>988</v>
      </c>
      <c r="BD256" s="1"/>
    </row>
    <row r="257" spans="54:56" ht="15">
      <c r="BB257" s="1"/>
      <c r="BC257" t="s">
        <v>989</v>
      </c>
      <c r="BD257" s="1"/>
    </row>
    <row r="258" spans="54:56" ht="15">
      <c r="BB258" s="1"/>
      <c r="BC258" t="s">
        <v>990</v>
      </c>
      <c r="BD258" s="1"/>
    </row>
    <row r="259" spans="54:56" ht="15">
      <c r="BB259" s="1"/>
      <c r="BC259" t="s">
        <v>991</v>
      </c>
      <c r="BD259" s="1"/>
    </row>
    <row r="260" spans="54:56" ht="15">
      <c r="BB260" s="1"/>
      <c r="BC260" t="s">
        <v>992</v>
      </c>
      <c r="BD260" s="1"/>
    </row>
    <row r="261" spans="54:56" ht="15">
      <c r="BB261" s="1"/>
      <c r="BC261" t="s">
        <v>993</v>
      </c>
      <c r="BD261" s="1"/>
    </row>
    <row r="262" spans="54:56" ht="15">
      <c r="BB262" s="1"/>
      <c r="BC262" t="s">
        <v>994</v>
      </c>
      <c r="BD262" s="1"/>
    </row>
    <row r="263" spans="54:56" ht="15">
      <c r="BB263" s="1"/>
      <c r="BC263" t="s">
        <v>995</v>
      </c>
      <c r="BD263" s="1"/>
    </row>
    <row r="264" spans="54:56" ht="15">
      <c r="BB264" s="1"/>
      <c r="BC264" t="s">
        <v>996</v>
      </c>
      <c r="BD264" s="1"/>
    </row>
    <row r="265" spans="54:56" ht="15">
      <c r="BB265" s="1"/>
      <c r="BC265" t="s">
        <v>997</v>
      </c>
      <c r="BD265" s="1"/>
    </row>
    <row r="266" spans="54:56" ht="15">
      <c r="BB266" s="1"/>
      <c r="BC266" t="s">
        <v>998</v>
      </c>
      <c r="BD266" s="1"/>
    </row>
    <row r="267" spans="54:56" ht="15">
      <c r="BB267" s="1"/>
      <c r="BC267" t="s">
        <v>999</v>
      </c>
      <c r="BD267" s="1"/>
    </row>
    <row r="268" spans="54:56" ht="15">
      <c r="BB268" s="1"/>
      <c r="BC268" t="s">
        <v>1000</v>
      </c>
      <c r="BD268" s="1"/>
    </row>
    <row r="269" spans="54:56" ht="15">
      <c r="BB269" s="1"/>
      <c r="BC269" t="s">
        <v>1001</v>
      </c>
      <c r="BD269" s="1"/>
    </row>
    <row r="270" spans="54:56" ht="15">
      <c r="BB270" s="1"/>
      <c r="BC270" t="s">
        <v>1002</v>
      </c>
      <c r="BD270" s="1"/>
    </row>
    <row r="271" spans="54:56" ht="15">
      <c r="BB271" s="1"/>
      <c r="BC271" t="s">
        <v>1003</v>
      </c>
      <c r="BD271" s="1"/>
    </row>
    <row r="272" spans="54:56" ht="15">
      <c r="BB272" s="1"/>
      <c r="BC272" t="s">
        <v>1004</v>
      </c>
      <c r="BD272" s="1"/>
    </row>
    <row r="273" spans="54:56" ht="15">
      <c r="BB273" s="1"/>
      <c r="BC273" t="s">
        <v>1005</v>
      </c>
      <c r="BD273" s="1"/>
    </row>
    <row r="274" spans="54:56" ht="15">
      <c r="BB274" s="1"/>
      <c r="BC274" t="s">
        <v>1006</v>
      </c>
      <c r="BD274" s="1"/>
    </row>
    <row r="275" spans="54:56" ht="15">
      <c r="BB275" s="1"/>
      <c r="BC275" t="s">
        <v>1007</v>
      </c>
      <c r="BD275" s="1"/>
    </row>
    <row r="276" spans="54:56" ht="15">
      <c r="BB276" s="1"/>
      <c r="BC276" t="s">
        <v>1008</v>
      </c>
      <c r="BD276" s="1"/>
    </row>
    <row r="277" spans="54:56" ht="15">
      <c r="BB277" s="1"/>
      <c r="BC277" t="s">
        <v>1009</v>
      </c>
      <c r="BD277" s="1"/>
    </row>
    <row r="278" spans="54:56" ht="15">
      <c r="BB278" s="1"/>
      <c r="BC278" t="s">
        <v>1010</v>
      </c>
      <c r="BD278" s="1"/>
    </row>
    <row r="279" spans="54:56" ht="15">
      <c r="BB279" s="1"/>
      <c r="BC279" t="s">
        <v>1011</v>
      </c>
      <c r="BD279" s="1"/>
    </row>
    <row r="280" spans="54:56" ht="15">
      <c r="BB280" s="1"/>
      <c r="BC280" t="s">
        <v>1012</v>
      </c>
      <c r="BD280" s="1"/>
    </row>
    <row r="281" spans="54:56" ht="15">
      <c r="BB281" s="1"/>
      <c r="BC281" t="s">
        <v>1013</v>
      </c>
      <c r="BD281" s="1"/>
    </row>
    <row r="282" spans="54:56" ht="15">
      <c r="BB282" s="1"/>
      <c r="BC282" t="s">
        <v>1014</v>
      </c>
      <c r="BD282" s="1"/>
    </row>
    <row r="283" spans="54:56" ht="15">
      <c r="BB283" s="1"/>
      <c r="BC283" t="s">
        <v>1015</v>
      </c>
      <c r="BD283" s="1"/>
    </row>
    <row r="284" spans="54:56" ht="15">
      <c r="BB284" s="1"/>
      <c r="BC284" t="s">
        <v>1016</v>
      </c>
      <c r="BD284" s="1"/>
    </row>
    <row r="285" spans="54:56" ht="15">
      <c r="BB285" s="1"/>
      <c r="BC285" t="s">
        <v>1017</v>
      </c>
      <c r="BD285" s="1"/>
    </row>
    <row r="286" spans="54:56" ht="15">
      <c r="BB286" s="1"/>
      <c r="BC286" t="s">
        <v>1018</v>
      </c>
      <c r="BD286" s="1"/>
    </row>
    <row r="287" spans="54:56" ht="15">
      <c r="BB287" s="1"/>
      <c r="BC287" t="s">
        <v>1019</v>
      </c>
      <c r="BD287" s="1"/>
    </row>
    <row r="288" spans="54:56" ht="15">
      <c r="BB288" s="1"/>
      <c r="BC288" t="s">
        <v>1020</v>
      </c>
      <c r="BD288" s="1"/>
    </row>
    <row r="289" spans="54:56" ht="15">
      <c r="BB289" s="1"/>
      <c r="BC289" t="s">
        <v>1021</v>
      </c>
      <c r="BD289" s="1"/>
    </row>
    <row r="290" spans="54:56" ht="15">
      <c r="BB290" s="1"/>
      <c r="BC290" t="s">
        <v>1022</v>
      </c>
      <c r="BD290" s="1"/>
    </row>
    <row r="291" spans="54:56" ht="15">
      <c r="BB291" s="1"/>
      <c r="BC291" t="s">
        <v>1023</v>
      </c>
      <c r="BD291" s="1"/>
    </row>
    <row r="292" spans="54:56" ht="15">
      <c r="BB292" s="1"/>
      <c r="BC292" t="s">
        <v>1024</v>
      </c>
      <c r="BD292" s="1"/>
    </row>
    <row r="293" spans="54:56" ht="15">
      <c r="BB293" s="1"/>
      <c r="BC293" t="s">
        <v>1025</v>
      </c>
      <c r="BD293" s="1"/>
    </row>
    <row r="294" spans="54:56" ht="15">
      <c r="BB294" s="1"/>
      <c r="BC294" t="s">
        <v>1026</v>
      </c>
      <c r="BD294" s="1"/>
    </row>
    <row r="295" spans="54:56" ht="15">
      <c r="BB295" s="1"/>
      <c r="BC295" t="s">
        <v>1027</v>
      </c>
      <c r="BD295" s="1"/>
    </row>
    <row r="296" spans="54:56" ht="15">
      <c r="BB296" s="1"/>
      <c r="BC296" t="s">
        <v>1028</v>
      </c>
      <c r="BD296" s="1"/>
    </row>
    <row r="297" spans="54:56" ht="15">
      <c r="BB297" s="1"/>
      <c r="BC297" t="s">
        <v>1029</v>
      </c>
      <c r="BD297" s="1"/>
    </row>
    <row r="298" spans="54:56" ht="15">
      <c r="BB298" s="1"/>
      <c r="BC298" t="s">
        <v>1030</v>
      </c>
      <c r="BD298" s="1"/>
    </row>
    <row r="299" spans="54:56" ht="15">
      <c r="BB299" s="1"/>
      <c r="BC299" t="s">
        <v>1031</v>
      </c>
      <c r="BD299" s="1"/>
    </row>
    <row r="300" spans="54:56" ht="15">
      <c r="BB300" s="1"/>
      <c r="BC300" t="s">
        <v>1032</v>
      </c>
      <c r="BD300" s="1"/>
    </row>
    <row r="301" spans="54:56" ht="15">
      <c r="BB301" s="1"/>
      <c r="BC301" t="s">
        <v>1033</v>
      </c>
      <c r="BD301" s="1"/>
    </row>
    <row r="302" spans="54:56" ht="15">
      <c r="BB302" s="1"/>
      <c r="BC302" t="s">
        <v>1034</v>
      </c>
      <c r="BD302" s="1"/>
    </row>
    <row r="303" spans="54:56" ht="15">
      <c r="BB303" s="1"/>
      <c r="BC303" t="s">
        <v>1035</v>
      </c>
      <c r="BD303" s="1"/>
    </row>
    <row r="304" spans="54:56" ht="15">
      <c r="BB304" s="1"/>
      <c r="BC304" t="s">
        <v>1036</v>
      </c>
      <c r="BD304" s="1"/>
    </row>
    <row r="305" spans="54:56" ht="15">
      <c r="BB305" s="1"/>
      <c r="BC305" t="s">
        <v>1037</v>
      </c>
      <c r="BD305" s="1"/>
    </row>
    <row r="306" spans="54:56" ht="15">
      <c r="BB306" s="1"/>
      <c r="BC306" t="s">
        <v>1038</v>
      </c>
      <c r="BD306" s="1"/>
    </row>
    <row r="307" spans="54:56" ht="15">
      <c r="BB307" s="1"/>
      <c r="BC307" t="s">
        <v>1039</v>
      </c>
      <c r="BD307" s="1"/>
    </row>
    <row r="308" spans="54:56" ht="15">
      <c r="BB308" s="1"/>
      <c r="BC308" t="s">
        <v>1040</v>
      </c>
      <c r="BD308" s="1"/>
    </row>
    <row r="309" spans="54:56" ht="15">
      <c r="BB309" s="1"/>
      <c r="BC309" t="s">
        <v>1041</v>
      </c>
      <c r="BD309" s="1"/>
    </row>
    <row r="310" spans="54:56" ht="15">
      <c r="BB310" s="1"/>
      <c r="BC310" t="s">
        <v>1042</v>
      </c>
      <c r="BD310" s="1"/>
    </row>
    <row r="311" spans="54:56" ht="15">
      <c r="BB311" s="1"/>
      <c r="BC311" t="s">
        <v>1043</v>
      </c>
      <c r="BD311" s="1"/>
    </row>
    <row r="312" spans="54:56" ht="15">
      <c r="BB312" s="1"/>
      <c r="BC312" t="s">
        <v>1044</v>
      </c>
      <c r="BD312" s="1"/>
    </row>
    <row r="313" spans="54:56" ht="15">
      <c r="BB313" s="1"/>
      <c r="BC313" t="s">
        <v>1045</v>
      </c>
      <c r="BD313" s="1"/>
    </row>
    <row r="314" spans="54:56" ht="15">
      <c r="BB314" s="1"/>
      <c r="BC314" t="s">
        <v>1046</v>
      </c>
      <c r="BD314" s="1"/>
    </row>
    <row r="315" spans="54:56" ht="15">
      <c r="BB315" s="1"/>
      <c r="BC315" t="s">
        <v>1047</v>
      </c>
      <c r="BD315" s="1"/>
    </row>
    <row r="316" spans="54:56" ht="15">
      <c r="BB316" s="1"/>
      <c r="BC316" t="s">
        <v>1048</v>
      </c>
      <c r="BD316" s="1"/>
    </row>
    <row r="317" spans="54:56" ht="15">
      <c r="BB317" s="1"/>
      <c r="BC317" t="s">
        <v>1049</v>
      </c>
      <c r="BD317" s="1"/>
    </row>
    <row r="318" spans="54:56" ht="15">
      <c r="BB318" s="1"/>
      <c r="BC318" t="s">
        <v>1050</v>
      </c>
      <c r="BD318" s="1"/>
    </row>
    <row r="319" spans="54:56" ht="15">
      <c r="BB319" s="1"/>
      <c r="BC319" t="s">
        <v>1051</v>
      </c>
      <c r="BD319" s="1"/>
    </row>
    <row r="320" spans="54:56" ht="15">
      <c r="BB320" s="1"/>
      <c r="BC320" t="s">
        <v>1052</v>
      </c>
      <c r="BD320" s="1"/>
    </row>
    <row r="321" spans="54:56" ht="15">
      <c r="BB321" s="1"/>
      <c r="BC321" t="s">
        <v>1053</v>
      </c>
      <c r="BD321" s="1"/>
    </row>
    <row r="322" spans="54:56" ht="15">
      <c r="BB322" s="1"/>
      <c r="BC322" t="s">
        <v>1054</v>
      </c>
      <c r="BD322" s="1"/>
    </row>
    <row r="323" spans="54:56" ht="15">
      <c r="BB323" s="1"/>
      <c r="BC323" t="s">
        <v>1055</v>
      </c>
      <c r="BD323" s="1"/>
    </row>
    <row r="324" spans="54:56" ht="15">
      <c r="BB324" s="1"/>
      <c r="BC324" t="s">
        <v>1056</v>
      </c>
      <c r="BD324" s="1"/>
    </row>
    <row r="325" spans="54:56" ht="15">
      <c r="BB325" s="1"/>
      <c r="BC325" t="s">
        <v>1059</v>
      </c>
      <c r="BD325" s="1"/>
    </row>
    <row r="326" spans="54:56" ht="15">
      <c r="BB326" s="1"/>
      <c r="BC326" t="s">
        <v>1060</v>
      </c>
      <c r="BD326" s="1"/>
    </row>
    <row r="327" spans="54:56" ht="15">
      <c r="BB327" s="1"/>
      <c r="BC327" t="s">
        <v>1061</v>
      </c>
      <c r="BD327" s="1"/>
    </row>
    <row r="328" spans="54:56" ht="15">
      <c r="BB328" s="1"/>
      <c r="BC328" t="s">
        <v>1062</v>
      </c>
      <c r="BD328" s="1"/>
    </row>
    <row r="329" spans="54:56" ht="15">
      <c r="BB329" s="1"/>
      <c r="BC329" t="s">
        <v>1063</v>
      </c>
      <c r="BD329" s="1"/>
    </row>
    <row r="330" spans="54:56" ht="15">
      <c r="BB330" s="1"/>
      <c r="BC330" t="s">
        <v>1064</v>
      </c>
      <c r="BD330" s="1"/>
    </row>
    <row r="331" spans="54:56" ht="15">
      <c r="BB331" s="1"/>
      <c r="BC331" t="s">
        <v>1065</v>
      </c>
      <c r="BD331" s="1"/>
    </row>
    <row r="332" spans="54:56" ht="15">
      <c r="BB332" s="1"/>
      <c r="BC332" t="s">
        <v>1066</v>
      </c>
      <c r="BD332" s="1"/>
    </row>
    <row r="333" spans="54:56" ht="15">
      <c r="BB333" s="1"/>
      <c r="BC333" t="s">
        <v>1067</v>
      </c>
      <c r="BD333" s="1"/>
    </row>
    <row r="334" spans="54:56" ht="15">
      <c r="BB334" s="1"/>
      <c r="BC334" t="s">
        <v>1068</v>
      </c>
      <c r="BD334" s="1"/>
    </row>
    <row r="335" spans="54:56" ht="15">
      <c r="BB335" s="1"/>
      <c r="BC335" t="s">
        <v>1069</v>
      </c>
      <c r="BD335" s="1"/>
    </row>
    <row r="336" spans="54:56" ht="15">
      <c r="BB336" s="1"/>
      <c r="BC336" t="s">
        <v>1070</v>
      </c>
      <c r="BD336" s="1"/>
    </row>
    <row r="337" spans="54:56" ht="15">
      <c r="BB337" s="1"/>
      <c r="BC337" t="s">
        <v>1071</v>
      </c>
      <c r="BD337" s="1"/>
    </row>
    <row r="338" spans="54:56" ht="15">
      <c r="BB338" s="1"/>
      <c r="BC338" t="s">
        <v>1072</v>
      </c>
      <c r="BD338" s="1"/>
    </row>
    <row r="339" spans="54:56" ht="15">
      <c r="BB339" s="1"/>
      <c r="BC339" t="s">
        <v>1073</v>
      </c>
      <c r="BD339" s="1"/>
    </row>
    <row r="340" spans="54:56" ht="15">
      <c r="BB340" s="1"/>
      <c r="BC340" t="s">
        <v>1074</v>
      </c>
      <c r="BD340" s="1"/>
    </row>
    <row r="341" spans="54:56" ht="15">
      <c r="BB341" s="1"/>
      <c r="BC341" t="s">
        <v>1075</v>
      </c>
      <c r="BD341" s="1"/>
    </row>
    <row r="342" spans="54:56" ht="15">
      <c r="BB342" s="1"/>
      <c r="BC342" t="s">
        <v>1076</v>
      </c>
      <c r="BD342" s="1"/>
    </row>
    <row r="343" spans="54:56" ht="15">
      <c r="BB343" s="1"/>
      <c r="BC343" t="s">
        <v>1077</v>
      </c>
      <c r="BD343" s="1"/>
    </row>
    <row r="344" spans="54:56" ht="15">
      <c r="BB344" s="1"/>
      <c r="BC344" t="s">
        <v>1078</v>
      </c>
      <c r="BD344" s="1"/>
    </row>
    <row r="345" spans="54:56" ht="15">
      <c r="BB345" s="1"/>
      <c r="BC345" t="s">
        <v>1079</v>
      </c>
      <c r="BD345" s="1"/>
    </row>
    <row r="346" spans="54:56" ht="15">
      <c r="BB346" s="1"/>
      <c r="BC346" t="s">
        <v>1080</v>
      </c>
      <c r="BD346" s="1"/>
    </row>
    <row r="347" spans="54:56" ht="15">
      <c r="BB347" s="1"/>
      <c r="BC347" t="s">
        <v>1081</v>
      </c>
      <c r="BD347" s="1"/>
    </row>
    <row r="348" spans="54:56" ht="15">
      <c r="BB348" s="1"/>
      <c r="BC348" t="s">
        <v>1082</v>
      </c>
      <c r="BD348" s="1"/>
    </row>
    <row r="349" spans="54:56" ht="15">
      <c r="BB349" s="1"/>
      <c r="BC349" t="s">
        <v>1083</v>
      </c>
      <c r="BD349" s="1"/>
    </row>
    <row r="350" spans="54:56" ht="15">
      <c r="BB350" s="1"/>
      <c r="BC350" t="s">
        <v>1084</v>
      </c>
      <c r="BD350" s="1"/>
    </row>
    <row r="351" spans="54:56" ht="15">
      <c r="BB351" s="1"/>
      <c r="BC351" t="s">
        <v>1085</v>
      </c>
      <c r="BD351" s="1"/>
    </row>
    <row r="352" spans="54:56" ht="15">
      <c r="BB352" s="1"/>
      <c r="BC352" t="s">
        <v>1086</v>
      </c>
      <c r="BD352" s="1"/>
    </row>
    <row r="353" spans="54:56" ht="15">
      <c r="BB353" s="1"/>
      <c r="BC353" t="s">
        <v>1087</v>
      </c>
      <c r="BD353" s="1"/>
    </row>
    <row r="354" spans="54:56" ht="15">
      <c r="BB354" s="1"/>
      <c r="BC354" t="s">
        <v>1088</v>
      </c>
      <c r="BD354" s="1"/>
    </row>
    <row r="355" spans="54:56" ht="15">
      <c r="BB355" s="1"/>
      <c r="BC355" t="s">
        <v>1089</v>
      </c>
      <c r="BD355" s="1"/>
    </row>
    <row r="356" spans="54:56" ht="15">
      <c r="BB356" s="1"/>
      <c r="BC356" t="s">
        <v>1090</v>
      </c>
      <c r="BD356" s="1"/>
    </row>
    <row r="357" spans="54:56" ht="15">
      <c r="BB357" s="1"/>
      <c r="BC357" t="s">
        <v>1091</v>
      </c>
      <c r="BD357" s="1"/>
    </row>
    <row r="358" spans="54:56" ht="15">
      <c r="BB358" s="1"/>
      <c r="BC358" t="s">
        <v>1092</v>
      </c>
      <c r="BD358" s="1"/>
    </row>
    <row r="359" spans="54:56" ht="15">
      <c r="BB359" s="1"/>
      <c r="BC359" t="s">
        <v>1093</v>
      </c>
      <c r="BD359" s="1"/>
    </row>
    <row r="360" spans="54:56" ht="15">
      <c r="BB360" s="1"/>
      <c r="BC360" t="s">
        <v>1094</v>
      </c>
      <c r="BD360" s="1"/>
    </row>
    <row r="361" spans="54:56" ht="15">
      <c r="BB361" s="1"/>
      <c r="BC361" t="s">
        <v>1095</v>
      </c>
      <c r="BD361" s="1"/>
    </row>
    <row r="362" spans="54:56" ht="15">
      <c r="BB362" s="1"/>
      <c r="BC362" t="s">
        <v>1096</v>
      </c>
      <c r="BD362" s="1"/>
    </row>
    <row r="363" spans="54:56" ht="15">
      <c r="BB363" s="1"/>
      <c r="BC363" t="s">
        <v>1097</v>
      </c>
      <c r="BD363" s="1"/>
    </row>
    <row r="364" spans="54:56" ht="15">
      <c r="BB364" s="1"/>
      <c r="BC364" t="s">
        <v>1098</v>
      </c>
      <c r="BD364" s="1"/>
    </row>
    <row r="365" spans="54:56" ht="15">
      <c r="BB365" s="1"/>
      <c r="BC365" t="s">
        <v>1099</v>
      </c>
      <c r="BD365" s="1"/>
    </row>
    <row r="366" spans="54:56" ht="15">
      <c r="BB366" s="1"/>
      <c r="BC366" t="s">
        <v>1100</v>
      </c>
      <c r="BD366" s="1"/>
    </row>
    <row r="367" spans="54:56" ht="15">
      <c r="BB367" s="1"/>
      <c r="BC367" t="s">
        <v>1101</v>
      </c>
      <c r="BD367" s="1"/>
    </row>
    <row r="368" spans="54:56" ht="15">
      <c r="BB368" s="1"/>
      <c r="BC368" t="s">
        <v>1102</v>
      </c>
      <c r="BD368" s="1"/>
    </row>
    <row r="369" spans="54:56" ht="15">
      <c r="BB369" s="1"/>
      <c r="BC369" t="s">
        <v>1103</v>
      </c>
      <c r="BD369" s="1"/>
    </row>
    <row r="370" spans="54:56" ht="15">
      <c r="BB370" s="1"/>
      <c r="BC370" t="s">
        <v>1104</v>
      </c>
      <c r="BD370" s="1"/>
    </row>
    <row r="371" spans="54:56" ht="15">
      <c r="BB371" s="1"/>
      <c r="BC371" t="s">
        <v>1105</v>
      </c>
      <c r="BD371" s="1"/>
    </row>
    <row r="372" spans="54:56" ht="15">
      <c r="BB372" s="1"/>
      <c r="BC372" t="s">
        <v>1106</v>
      </c>
      <c r="BD372" s="1"/>
    </row>
    <row r="373" spans="54:56" ht="15">
      <c r="BB373" s="1"/>
      <c r="BC373" t="s">
        <v>1107</v>
      </c>
      <c r="BD373" s="1"/>
    </row>
    <row r="374" spans="54:56" ht="15">
      <c r="BB374" s="1"/>
      <c r="BC374" t="s">
        <v>1108</v>
      </c>
      <c r="BD374" s="1"/>
    </row>
    <row r="375" spans="54:56" ht="15">
      <c r="BB375" s="1"/>
      <c r="BC375" t="s">
        <v>1109</v>
      </c>
      <c r="BD375" s="1"/>
    </row>
    <row r="376" spans="54:56" ht="15">
      <c r="BB376" s="1"/>
      <c r="BC376" t="s">
        <v>1110</v>
      </c>
      <c r="BD376" s="1"/>
    </row>
    <row r="377" spans="54:56" ht="15">
      <c r="BB377" s="1"/>
      <c r="BC377" t="s">
        <v>1111</v>
      </c>
      <c r="BD377" s="1"/>
    </row>
    <row r="378" spans="54:56" ht="15">
      <c r="BB378" s="1"/>
      <c r="BC378" t="s">
        <v>1112</v>
      </c>
      <c r="BD378" s="1"/>
    </row>
    <row r="379" spans="54:56" ht="15">
      <c r="BB379" s="1"/>
      <c r="BC379" t="s">
        <v>1113</v>
      </c>
      <c r="BD379" s="1"/>
    </row>
    <row r="380" spans="54:56" ht="15">
      <c r="BB380" s="1"/>
      <c r="BC380" t="s">
        <v>1114</v>
      </c>
      <c r="BD380" s="1"/>
    </row>
    <row r="381" spans="54:56" ht="15">
      <c r="BB381" s="1"/>
      <c r="BC381" t="s">
        <v>1115</v>
      </c>
      <c r="BD381" s="1"/>
    </row>
    <row r="382" spans="54:56" ht="15">
      <c r="BB382" s="1"/>
      <c r="BC382" t="s">
        <v>1116</v>
      </c>
      <c r="BD382" s="1"/>
    </row>
    <row r="383" spans="54:56" ht="15">
      <c r="BB383" s="1"/>
      <c r="BC383" t="s">
        <v>1117</v>
      </c>
      <c r="BD383" s="1"/>
    </row>
    <row r="384" spans="54:56" ht="15">
      <c r="BB384" s="1"/>
      <c r="BC384" t="s">
        <v>1118</v>
      </c>
      <c r="BD384" s="1"/>
    </row>
    <row r="385" spans="54:56" ht="15">
      <c r="BB385" s="1"/>
      <c r="BC385" t="s">
        <v>1119</v>
      </c>
      <c r="BD385" s="1"/>
    </row>
    <row r="386" spans="54:56" ht="15">
      <c r="BB386" s="1"/>
      <c r="BC386" t="s">
        <v>1120</v>
      </c>
      <c r="BD386" s="1"/>
    </row>
    <row r="387" spans="54:56" ht="15">
      <c r="BB387" s="1"/>
      <c r="BC387" t="s">
        <v>1121</v>
      </c>
      <c r="BD387" s="1"/>
    </row>
    <row r="388" spans="54:56" ht="15">
      <c r="BB388" s="1"/>
      <c r="BC388" t="s">
        <v>1122</v>
      </c>
      <c r="BD388" s="1"/>
    </row>
    <row r="389" spans="54:56" ht="15">
      <c r="BB389" s="1"/>
      <c r="BC389" t="s">
        <v>1123</v>
      </c>
      <c r="BD389" s="1"/>
    </row>
    <row r="390" spans="54:56" ht="15">
      <c r="BB390" s="1"/>
      <c r="BC390" t="s">
        <v>1124</v>
      </c>
      <c r="BD390" s="1"/>
    </row>
    <row r="391" spans="54:56" ht="15">
      <c r="BB391" s="1"/>
      <c r="BC391" t="s">
        <v>1125</v>
      </c>
      <c r="BD391" s="1"/>
    </row>
    <row r="392" spans="54:56" ht="15">
      <c r="BB392" s="1"/>
      <c r="BC392" t="s">
        <v>1126</v>
      </c>
      <c r="BD392" s="1"/>
    </row>
    <row r="393" spans="54:56" ht="15">
      <c r="BB393" s="1"/>
      <c r="BC393" t="s">
        <v>1127</v>
      </c>
      <c r="BD393" s="1"/>
    </row>
    <row r="394" spans="54:56" ht="15">
      <c r="BB394" s="1"/>
      <c r="BC394" t="s">
        <v>1128</v>
      </c>
      <c r="BD394" s="1"/>
    </row>
    <row r="395" spans="54:56" ht="15">
      <c r="BB395" s="1"/>
      <c r="BC395" t="s">
        <v>1129</v>
      </c>
      <c r="BD395" s="1"/>
    </row>
    <row r="396" spans="54:56" ht="15">
      <c r="BB396" s="1"/>
      <c r="BC396" t="s">
        <v>1130</v>
      </c>
      <c r="BD396" s="1"/>
    </row>
    <row r="397" spans="54:56" ht="15">
      <c r="BB397" s="1"/>
      <c r="BC397" t="s">
        <v>1131</v>
      </c>
      <c r="BD397" s="1"/>
    </row>
    <row r="398" spans="54:56" ht="15">
      <c r="BB398" s="1"/>
      <c r="BC398" t="s">
        <v>1132</v>
      </c>
      <c r="BD398" s="1"/>
    </row>
    <row r="399" spans="54:56" ht="15">
      <c r="BB399" s="1"/>
      <c r="BC399" t="s">
        <v>1133</v>
      </c>
      <c r="BD399" s="1"/>
    </row>
    <row r="400" spans="54:56" ht="15">
      <c r="BB400" s="1"/>
      <c r="BC400" t="s">
        <v>1134</v>
      </c>
      <c r="BD400" s="1"/>
    </row>
    <row r="401" spans="54:56" ht="15">
      <c r="BB401" s="1"/>
      <c r="BC401" t="s">
        <v>1135</v>
      </c>
      <c r="BD401" s="1"/>
    </row>
    <row r="402" spans="54:56" ht="15">
      <c r="BB402" s="1"/>
      <c r="BC402" t="s">
        <v>1136</v>
      </c>
      <c r="BD402" s="1"/>
    </row>
    <row r="403" spans="54:56" ht="15">
      <c r="BB403" s="1"/>
      <c r="BC403" t="s">
        <v>1137</v>
      </c>
      <c r="BD403" s="1"/>
    </row>
    <row r="404" spans="54:56" ht="15">
      <c r="BB404" s="1"/>
      <c r="BC404" t="s">
        <v>1138</v>
      </c>
      <c r="BD404" s="1"/>
    </row>
    <row r="405" spans="54:56" ht="15">
      <c r="BB405" s="1"/>
      <c r="BC405" t="s">
        <v>1139</v>
      </c>
      <c r="BD405" s="1"/>
    </row>
    <row r="406" spans="54:56" ht="15">
      <c r="BB406" s="1"/>
      <c r="BC406" t="s">
        <v>1140</v>
      </c>
      <c r="BD406" s="1"/>
    </row>
    <row r="407" spans="54:56" ht="15">
      <c r="BB407" s="1"/>
      <c r="BC407" t="s">
        <v>1141</v>
      </c>
      <c r="BD407" s="1"/>
    </row>
    <row r="408" spans="54:56" ht="15">
      <c r="BB408" s="1"/>
      <c r="BC408" t="s">
        <v>1142</v>
      </c>
      <c r="BD408" s="1"/>
    </row>
    <row r="409" spans="54:56" ht="15">
      <c r="BB409" s="1"/>
      <c r="BC409" t="s">
        <v>1143</v>
      </c>
      <c r="BD409" s="1"/>
    </row>
    <row r="410" spans="54:56" ht="15">
      <c r="BB410" s="1"/>
      <c r="BC410" t="s">
        <v>1144</v>
      </c>
      <c r="BD410" s="1"/>
    </row>
    <row r="411" spans="54:56" ht="15">
      <c r="BB411" s="1"/>
      <c r="BC411" t="s">
        <v>1145</v>
      </c>
      <c r="BD411" s="1"/>
    </row>
    <row r="412" spans="54:56" ht="15">
      <c r="BB412" s="1"/>
      <c r="BC412" t="s">
        <v>1146</v>
      </c>
      <c r="BD412" s="1"/>
    </row>
    <row r="413" spans="54:56" ht="15">
      <c r="BB413" s="1"/>
      <c r="BC413" t="s">
        <v>1147</v>
      </c>
      <c r="BD413" s="1"/>
    </row>
    <row r="414" spans="54:56" ht="15">
      <c r="BB414" s="1"/>
      <c r="BC414" t="s">
        <v>1148</v>
      </c>
      <c r="BD414" s="1"/>
    </row>
    <row r="415" spans="54:56" ht="15">
      <c r="BB415" s="1"/>
      <c r="BC415" t="s">
        <v>1149</v>
      </c>
      <c r="BD415" s="1"/>
    </row>
    <row r="416" spans="54:56" ht="15">
      <c r="BB416" s="1"/>
      <c r="BC416" t="s">
        <v>1150</v>
      </c>
      <c r="BD416" s="1"/>
    </row>
    <row r="417" spans="54:56" ht="15">
      <c r="BB417" s="1"/>
      <c r="BC417" t="s">
        <v>1151</v>
      </c>
      <c r="BD417" s="1"/>
    </row>
    <row r="418" spans="54:56" ht="15">
      <c r="BB418" s="1"/>
      <c r="BC418" t="s">
        <v>1152</v>
      </c>
      <c r="BD418" s="1"/>
    </row>
    <row r="419" spans="54:56" ht="15">
      <c r="BB419" s="1"/>
      <c r="BC419" t="s">
        <v>1153</v>
      </c>
      <c r="BD419" s="1"/>
    </row>
    <row r="420" spans="54:56" ht="15">
      <c r="BB420" s="1"/>
      <c r="BC420" t="s">
        <v>1154</v>
      </c>
      <c r="BD420" s="1"/>
    </row>
    <row r="421" spans="54:56" ht="15">
      <c r="BB421" s="1"/>
      <c r="BC421" t="s">
        <v>1155</v>
      </c>
      <c r="BD421" s="1"/>
    </row>
    <row r="422" spans="54:56" ht="15">
      <c r="BB422" s="1"/>
      <c r="BC422" t="s">
        <v>1156</v>
      </c>
      <c r="BD422" s="1"/>
    </row>
    <row r="423" spans="54:56" ht="15">
      <c r="BB423" s="1"/>
      <c r="BC423" t="s">
        <v>1157</v>
      </c>
      <c r="BD423" s="1"/>
    </row>
    <row r="424" spans="54:56" ht="15">
      <c r="BB424" s="1"/>
      <c r="BC424" t="s">
        <v>1158</v>
      </c>
      <c r="BD424" s="1"/>
    </row>
    <row r="425" spans="54:56" ht="15">
      <c r="BB425" s="1"/>
      <c r="BC425" t="s">
        <v>1159</v>
      </c>
      <c r="BD425" s="1"/>
    </row>
    <row r="426" spans="54:56" ht="15">
      <c r="BB426" s="1"/>
      <c r="BC426" t="s">
        <v>1160</v>
      </c>
      <c r="BD426" s="1"/>
    </row>
    <row r="427" spans="54:56" ht="15">
      <c r="BB427" s="1"/>
      <c r="BC427" t="s">
        <v>1161</v>
      </c>
      <c r="BD427" s="1"/>
    </row>
    <row r="428" spans="54:56" ht="15">
      <c r="BB428" s="1"/>
      <c r="BC428" t="s">
        <v>1162</v>
      </c>
      <c r="BD428" s="1"/>
    </row>
    <row r="429" spans="54:56" ht="15">
      <c r="BB429" s="1"/>
      <c r="BC429" t="s">
        <v>1163</v>
      </c>
      <c r="BD429" s="1"/>
    </row>
    <row r="430" spans="54:56" ht="15">
      <c r="BB430" s="1"/>
      <c r="BC430" t="s">
        <v>1164</v>
      </c>
      <c r="BD430" s="1"/>
    </row>
    <row r="431" spans="54:56" ht="15">
      <c r="BB431" s="1"/>
      <c r="BC431" t="s">
        <v>1165</v>
      </c>
      <c r="BD431" s="1"/>
    </row>
    <row r="432" spans="54:56" ht="15">
      <c r="BB432" s="1"/>
      <c r="BC432" t="s">
        <v>1166</v>
      </c>
      <c r="BD432" s="1"/>
    </row>
    <row r="433" spans="54:56" ht="15">
      <c r="BB433" s="1"/>
      <c r="BC433" t="s">
        <v>1167</v>
      </c>
      <c r="BD433" s="1"/>
    </row>
    <row r="434" spans="54:56" ht="15">
      <c r="BB434" s="1"/>
      <c r="BC434" t="s">
        <v>1168</v>
      </c>
      <c r="BD434" s="1"/>
    </row>
    <row r="435" spans="54:56" ht="15">
      <c r="BB435" s="1"/>
      <c r="BC435" t="s">
        <v>1169</v>
      </c>
      <c r="BD435" s="1"/>
    </row>
    <row r="436" spans="54:56" ht="15">
      <c r="BB436" s="1"/>
      <c r="BC436" t="s">
        <v>1170</v>
      </c>
      <c r="BD436" s="1"/>
    </row>
    <row r="437" spans="54:56" ht="15">
      <c r="BB437" s="1"/>
      <c r="BC437" t="s">
        <v>1171</v>
      </c>
      <c r="BD437" s="1"/>
    </row>
    <row r="438" spans="54:56" ht="15">
      <c r="BB438" s="1"/>
      <c r="BC438" t="s">
        <v>1172</v>
      </c>
      <c r="BD438" s="1"/>
    </row>
    <row r="439" spans="54:56" ht="15">
      <c r="BB439" s="1"/>
      <c r="BC439" t="s">
        <v>1173</v>
      </c>
      <c r="BD439" s="1"/>
    </row>
    <row r="440" spans="54:56" ht="15">
      <c r="BB440" s="1"/>
      <c r="BC440" t="s">
        <v>1174</v>
      </c>
      <c r="BD440" s="1"/>
    </row>
    <row r="441" spans="54:56" ht="15">
      <c r="BB441" s="1"/>
      <c r="BC441" t="s">
        <v>1175</v>
      </c>
      <c r="BD441" s="1"/>
    </row>
    <row r="442" spans="54:56" ht="15">
      <c r="BB442" s="1"/>
      <c r="BC442" t="s">
        <v>1176</v>
      </c>
      <c r="BD442" s="1"/>
    </row>
    <row r="443" spans="54:56" ht="15">
      <c r="BB443" s="1"/>
      <c r="BC443" t="s">
        <v>1177</v>
      </c>
      <c r="BD443" s="1"/>
    </row>
    <row r="444" spans="54:56" ht="15">
      <c r="BB444" s="1"/>
      <c r="BC444" t="s">
        <v>1178</v>
      </c>
      <c r="BD444" s="1"/>
    </row>
    <row r="445" spans="54:56" ht="15">
      <c r="BB445" s="1"/>
      <c r="BC445" t="s">
        <v>1179</v>
      </c>
      <c r="BD445" s="1"/>
    </row>
    <row r="446" spans="54:56" ht="15">
      <c r="BB446" s="1"/>
      <c r="BC446" t="s">
        <v>1180</v>
      </c>
      <c r="BD446" s="1"/>
    </row>
    <row r="447" spans="54:56" ht="15">
      <c r="BB447" s="1"/>
      <c r="BC447" t="s">
        <v>1181</v>
      </c>
      <c r="BD447" s="1"/>
    </row>
    <row r="448" spans="54:56" ht="15">
      <c r="BB448" s="1"/>
      <c r="BC448" t="s">
        <v>1182</v>
      </c>
      <c r="BD448" s="1"/>
    </row>
    <row r="449" spans="54:56" ht="15">
      <c r="BB449" s="1"/>
      <c r="BC449" t="s">
        <v>1183</v>
      </c>
      <c r="BD449" s="1"/>
    </row>
    <row r="450" spans="54:56" ht="15">
      <c r="BB450" s="1"/>
      <c r="BC450" t="s">
        <v>1184</v>
      </c>
      <c r="BD450" s="1"/>
    </row>
    <row r="451" spans="54:56" ht="15">
      <c r="BB451" s="1"/>
      <c r="BC451" t="s">
        <v>1185</v>
      </c>
      <c r="BD451" s="1"/>
    </row>
    <row r="452" spans="54:56" ht="15">
      <c r="BB452" s="1"/>
      <c r="BC452" t="s">
        <v>1186</v>
      </c>
      <c r="BD452" s="1"/>
    </row>
    <row r="453" spans="54:56" ht="15">
      <c r="BB453" s="1"/>
      <c r="BC453" t="s">
        <v>1187</v>
      </c>
      <c r="BD453" s="1"/>
    </row>
    <row r="454" spans="54:56" ht="15">
      <c r="BB454" s="1"/>
      <c r="BC454" t="s">
        <v>1188</v>
      </c>
      <c r="BD454" s="1"/>
    </row>
    <row r="455" spans="54:56" ht="15">
      <c r="BB455" s="1"/>
      <c r="BC455" t="s">
        <v>1189</v>
      </c>
      <c r="BD455" s="1"/>
    </row>
    <row r="456" spans="54:56" ht="15">
      <c r="BB456" s="1"/>
      <c r="BC456" t="s">
        <v>1190</v>
      </c>
      <c r="BD456" s="1"/>
    </row>
    <row r="457" spans="54:56" ht="15">
      <c r="BB457" s="1"/>
      <c r="BC457" t="s">
        <v>1191</v>
      </c>
      <c r="BD457" s="1"/>
    </row>
    <row r="458" spans="54:56" ht="15">
      <c r="BB458" s="1"/>
      <c r="BC458" t="s">
        <v>1192</v>
      </c>
      <c r="BD458" s="1"/>
    </row>
    <row r="459" spans="54:56" ht="15">
      <c r="BB459" s="1"/>
      <c r="BC459" t="s">
        <v>1193</v>
      </c>
      <c r="BD459" s="1"/>
    </row>
    <row r="460" spans="54:56" ht="15">
      <c r="BB460" s="1"/>
      <c r="BC460" t="s">
        <v>1194</v>
      </c>
      <c r="BD460" s="1"/>
    </row>
    <row r="461" spans="54:56" ht="15">
      <c r="BB461" s="1"/>
      <c r="BC461" t="s">
        <v>1195</v>
      </c>
      <c r="BD461" s="1"/>
    </row>
    <row r="462" spans="54:56" ht="15">
      <c r="BB462" s="1"/>
      <c r="BC462" t="s">
        <v>1196</v>
      </c>
      <c r="BD462" s="1"/>
    </row>
    <row r="463" spans="54:56" ht="15">
      <c r="BB463" s="1"/>
      <c r="BC463" t="s">
        <v>1197</v>
      </c>
      <c r="BD463" s="1"/>
    </row>
    <row r="464" spans="54:56" ht="15">
      <c r="BB464" s="1"/>
      <c r="BC464" t="s">
        <v>1198</v>
      </c>
      <c r="BD464" s="1"/>
    </row>
    <row r="465" spans="54:56" ht="15">
      <c r="BB465" s="1"/>
      <c r="BC465" t="s">
        <v>1199</v>
      </c>
      <c r="BD465" s="1"/>
    </row>
    <row r="466" spans="54:56" ht="15">
      <c r="BB466" s="1"/>
      <c r="BC466" t="s">
        <v>1200</v>
      </c>
      <c r="BD466" s="1"/>
    </row>
    <row r="467" spans="54:56" ht="15">
      <c r="BB467" s="1"/>
      <c r="BC467" t="s">
        <v>1201</v>
      </c>
      <c r="BD467" s="1"/>
    </row>
    <row r="468" spans="54:56" ht="15">
      <c r="BB468" s="1"/>
      <c r="BC468" t="s">
        <v>1202</v>
      </c>
      <c r="BD468" s="1"/>
    </row>
    <row r="469" spans="54:56" ht="15">
      <c r="BB469" s="1"/>
      <c r="BC469" t="s">
        <v>1203</v>
      </c>
      <c r="BD469" s="1"/>
    </row>
    <row r="470" spans="54:56" ht="15">
      <c r="BB470" s="1"/>
      <c r="BC470" t="s">
        <v>1204</v>
      </c>
      <c r="BD470" s="1"/>
    </row>
    <row r="471" spans="54:56" ht="15">
      <c r="BB471" s="1"/>
      <c r="BC471" t="s">
        <v>1205</v>
      </c>
      <c r="BD471" s="1"/>
    </row>
    <row r="472" spans="54:56" ht="15">
      <c r="BB472" s="1"/>
      <c r="BC472" t="s">
        <v>1206</v>
      </c>
      <c r="BD472" s="1"/>
    </row>
    <row r="473" spans="54:56" ht="15">
      <c r="BB473" s="1"/>
      <c r="BC473" t="s">
        <v>1207</v>
      </c>
      <c r="BD473" s="1"/>
    </row>
    <row r="474" spans="54:56" ht="15">
      <c r="BB474" s="1"/>
      <c r="BC474" t="s">
        <v>1208</v>
      </c>
      <c r="BD474" s="1"/>
    </row>
    <row r="475" spans="54:56" ht="15">
      <c r="BB475" s="1"/>
      <c r="BC475" t="s">
        <v>1209</v>
      </c>
      <c r="BD475" s="1"/>
    </row>
    <row r="476" spans="54:56" ht="15">
      <c r="BB476" s="1"/>
      <c r="BC476" t="s">
        <v>1210</v>
      </c>
      <c r="BD476" s="1"/>
    </row>
    <row r="477" spans="54:56" ht="15">
      <c r="BB477" s="1"/>
      <c r="BC477" t="s">
        <v>1211</v>
      </c>
      <c r="BD477" s="1"/>
    </row>
    <row r="478" spans="54:56" ht="15">
      <c r="BB478" s="1"/>
      <c r="BC478" t="s">
        <v>1212</v>
      </c>
      <c r="BD478" s="1"/>
    </row>
    <row r="479" spans="54:56" ht="15">
      <c r="BB479" s="1"/>
      <c r="BC479" t="s">
        <v>1213</v>
      </c>
      <c r="BD479" s="1"/>
    </row>
    <row r="480" spans="54:56" ht="15">
      <c r="BB480" s="1"/>
      <c r="BC480" t="s">
        <v>1214</v>
      </c>
      <c r="BD480" s="1"/>
    </row>
    <row r="481" spans="54:56" ht="15">
      <c r="BB481" s="1"/>
      <c r="BC481" t="s">
        <v>1215</v>
      </c>
      <c r="BD481" s="1"/>
    </row>
    <row r="482" spans="54:56" ht="15">
      <c r="BB482" s="1"/>
      <c r="BC482" t="s">
        <v>1534</v>
      </c>
      <c r="BD482" s="1"/>
    </row>
    <row r="483" spans="54:56" ht="15">
      <c r="BB483" s="1"/>
      <c r="BC483" t="s">
        <v>1535</v>
      </c>
      <c r="BD483" s="1"/>
    </row>
    <row r="484" spans="54:56" ht="15">
      <c r="BB484" s="1"/>
      <c r="BC484" t="s">
        <v>1536</v>
      </c>
      <c r="BD484" s="1"/>
    </row>
    <row r="485" spans="54:56" ht="15">
      <c r="BB485" s="1"/>
      <c r="BC485" t="s">
        <v>1537</v>
      </c>
      <c r="BD485" s="1"/>
    </row>
    <row r="486" spans="54:56" ht="15">
      <c r="BB486" s="1"/>
      <c r="BC486" t="s">
        <v>1538</v>
      </c>
      <c r="BD486" s="1"/>
    </row>
    <row r="487" spans="54:56" ht="15">
      <c r="BB487" s="1"/>
      <c r="BC487" t="s">
        <v>1539</v>
      </c>
      <c r="BD487" s="1"/>
    </row>
    <row r="488" spans="54:56" ht="15">
      <c r="BB488" s="1"/>
      <c r="BC488" t="s">
        <v>1540</v>
      </c>
      <c r="BD488" s="1"/>
    </row>
    <row r="489" spans="54:56" ht="15">
      <c r="BB489" s="1"/>
      <c r="BC489" t="s">
        <v>1541</v>
      </c>
      <c r="BD489" s="1"/>
    </row>
    <row r="490" spans="54:56" ht="15">
      <c r="BB490" s="1"/>
      <c r="BC490" t="s">
        <v>1542</v>
      </c>
      <c r="BD490" s="1"/>
    </row>
    <row r="491" spans="54:56" ht="15">
      <c r="BB491" s="1"/>
      <c r="BC491" t="s">
        <v>1543</v>
      </c>
      <c r="BD491" s="1"/>
    </row>
    <row r="492" spans="54:56" ht="15">
      <c r="BB492" s="1"/>
      <c r="BC492" t="s">
        <v>1544</v>
      </c>
      <c r="BD492" s="1"/>
    </row>
    <row r="493" spans="54:56" ht="15">
      <c r="BB493" s="1"/>
      <c r="BC493" t="s">
        <v>1545</v>
      </c>
      <c r="BD493" s="1"/>
    </row>
    <row r="494" spans="54:56" ht="15">
      <c r="BB494" s="1"/>
      <c r="BC494" t="s">
        <v>1546</v>
      </c>
      <c r="BD494" s="1"/>
    </row>
    <row r="495" spans="54:56" ht="15">
      <c r="BB495" s="1"/>
      <c r="BC495" t="s">
        <v>1547</v>
      </c>
      <c r="BD495" s="1"/>
    </row>
    <row r="496" spans="54:56" ht="15">
      <c r="BB496" s="1"/>
      <c r="BC496" t="s">
        <v>1548</v>
      </c>
      <c r="BD496" s="1"/>
    </row>
    <row r="497" spans="54:56" ht="15">
      <c r="BB497" s="1"/>
      <c r="BC497" t="s">
        <v>1549</v>
      </c>
      <c r="BD497" s="1"/>
    </row>
    <row r="498" spans="54:56" ht="15">
      <c r="BB498" s="1"/>
      <c r="BC498" t="s">
        <v>1550</v>
      </c>
      <c r="BD498" s="1"/>
    </row>
    <row r="499" spans="54:56" ht="15">
      <c r="BB499" s="1"/>
      <c r="BC499" t="s">
        <v>1551</v>
      </c>
      <c r="BD499" s="1"/>
    </row>
    <row r="500" spans="54:56" ht="15">
      <c r="BB500" s="1"/>
      <c r="BC500" t="s">
        <v>1552</v>
      </c>
      <c r="BD500" s="1"/>
    </row>
    <row r="501" spans="54:56" ht="15">
      <c r="BB501" s="1"/>
      <c r="BC501" t="s">
        <v>1553</v>
      </c>
      <c r="BD501" s="1"/>
    </row>
    <row r="502" spans="54:56" ht="15">
      <c r="BB502" s="1"/>
      <c r="BC502" t="s">
        <v>1554</v>
      </c>
      <c r="BD502" s="1"/>
    </row>
    <row r="503" spans="54:56" ht="15">
      <c r="BB503" s="1"/>
      <c r="BC503" t="s">
        <v>1555</v>
      </c>
      <c r="BD503" s="1"/>
    </row>
    <row r="504" spans="54:56" ht="15">
      <c r="BB504" s="1"/>
      <c r="BC504" t="s">
        <v>1556</v>
      </c>
      <c r="BD504" s="1"/>
    </row>
    <row r="505" spans="54:56" ht="15">
      <c r="BB505" s="1"/>
      <c r="BC505" t="s">
        <v>1557</v>
      </c>
      <c r="BD505" s="1"/>
    </row>
    <row r="506" spans="54:56" ht="15">
      <c r="BB506" s="1"/>
      <c r="BC506" t="s">
        <v>1558</v>
      </c>
      <c r="BD506" s="1"/>
    </row>
    <row r="507" spans="54:56" ht="15">
      <c r="BB507" s="1"/>
      <c r="BC507" t="s">
        <v>1559</v>
      </c>
      <c r="BD507" s="1"/>
    </row>
    <row r="508" spans="54:56" ht="15">
      <c r="BB508" s="1"/>
      <c r="BC508" t="s">
        <v>1560</v>
      </c>
      <c r="BD508" s="1"/>
    </row>
    <row r="509" spans="54:56" ht="15">
      <c r="BB509" s="1"/>
      <c r="BC509" t="s">
        <v>1561</v>
      </c>
      <c r="BD509" s="1"/>
    </row>
    <row r="510" spans="54:56" ht="15">
      <c r="BB510" s="1"/>
      <c r="BC510" t="s">
        <v>1562</v>
      </c>
      <c r="BD510" s="1"/>
    </row>
    <row r="511" spans="54:56" ht="15">
      <c r="BB511" s="1"/>
      <c r="BC511" t="s">
        <v>1563</v>
      </c>
      <c r="BD511" s="1"/>
    </row>
    <row r="512" spans="54:56" ht="15">
      <c r="BB512" s="1"/>
      <c r="BC512" t="s">
        <v>1564</v>
      </c>
      <c r="BD512" s="1"/>
    </row>
    <row r="513" spans="54:56" ht="15">
      <c r="BB513" s="1"/>
      <c r="BC513" t="s">
        <v>1565</v>
      </c>
      <c r="BD513" s="1"/>
    </row>
    <row r="514" spans="54:56" ht="15">
      <c r="BB514" s="1"/>
      <c r="BC514" t="s">
        <v>1566</v>
      </c>
      <c r="BD514" s="1"/>
    </row>
    <row r="515" spans="54:56" ht="15">
      <c r="BB515" s="1"/>
      <c r="BC515" t="s">
        <v>1567</v>
      </c>
      <c r="BD515" s="1"/>
    </row>
    <row r="516" spans="54:56" ht="15">
      <c r="BB516" s="1"/>
      <c r="BC516" t="s">
        <v>1568</v>
      </c>
      <c r="BD516" s="1"/>
    </row>
    <row r="517" spans="54:56" ht="15">
      <c r="BB517" s="1"/>
      <c r="BC517" t="s">
        <v>1569</v>
      </c>
      <c r="BD517" s="1"/>
    </row>
    <row r="518" spans="54:56" ht="15">
      <c r="BB518" s="1"/>
      <c r="BC518" t="s">
        <v>1570</v>
      </c>
      <c r="BD518" s="1"/>
    </row>
    <row r="519" spans="54:56" ht="15">
      <c r="BB519" s="1"/>
      <c r="BC519" t="s">
        <v>1571</v>
      </c>
      <c r="BD519" s="1"/>
    </row>
    <row r="520" spans="54:56" ht="15">
      <c r="BB520" s="1"/>
      <c r="BC520" t="s">
        <v>1572</v>
      </c>
      <c r="BD520" s="1"/>
    </row>
    <row r="521" spans="54:56" ht="15">
      <c r="BB521" s="1"/>
      <c r="BC521" t="s">
        <v>1573</v>
      </c>
      <c r="BD521" s="1"/>
    </row>
    <row r="522" spans="54:56" ht="15">
      <c r="BB522" s="1"/>
      <c r="BC522" t="s">
        <v>1574</v>
      </c>
      <c r="BD522" s="1"/>
    </row>
    <row r="523" spans="54:56" ht="15">
      <c r="BB523" s="1"/>
      <c r="BC523" t="s">
        <v>1575</v>
      </c>
      <c r="BD523" s="1"/>
    </row>
    <row r="524" spans="54:56" ht="15">
      <c r="BB524" s="1"/>
      <c r="BC524" t="s">
        <v>1576</v>
      </c>
      <c r="BD524" s="1"/>
    </row>
    <row r="525" spans="54:56" ht="15">
      <c r="BB525" s="1"/>
      <c r="BC525" t="s">
        <v>1577</v>
      </c>
      <c r="BD525" s="1"/>
    </row>
    <row r="526" spans="54:56" ht="15">
      <c r="BB526" s="1"/>
      <c r="BC526" t="s">
        <v>1578</v>
      </c>
      <c r="BD526" s="1"/>
    </row>
    <row r="527" spans="54:56" ht="15">
      <c r="BB527" s="1"/>
      <c r="BC527" t="s">
        <v>1579</v>
      </c>
      <c r="BD527" s="1"/>
    </row>
    <row r="528" spans="54:56" ht="15">
      <c r="BB528" s="1"/>
      <c r="BC528" t="s">
        <v>1580</v>
      </c>
      <c r="BD528" s="1"/>
    </row>
    <row r="529" spans="54:56" ht="15">
      <c r="BB529" s="1"/>
      <c r="BC529" t="s">
        <v>1581</v>
      </c>
      <c r="BD529" s="1"/>
    </row>
    <row r="530" spans="54:56" ht="15">
      <c r="BB530" s="1"/>
      <c r="BC530" t="s">
        <v>1582</v>
      </c>
      <c r="BD530" s="1"/>
    </row>
    <row r="531" spans="54:56" ht="15">
      <c r="BB531" s="1"/>
      <c r="BC531" t="s">
        <v>1583</v>
      </c>
      <c r="BD531" s="1"/>
    </row>
    <row r="532" spans="54:56" ht="15">
      <c r="BB532" s="1"/>
      <c r="BC532" t="s">
        <v>1584</v>
      </c>
      <c r="BD532" s="1"/>
    </row>
    <row r="533" spans="54:56" ht="15">
      <c r="BB533" s="1"/>
      <c r="BC533" t="s">
        <v>1585</v>
      </c>
      <c r="BD533" s="1"/>
    </row>
    <row r="534" spans="54:56" ht="15">
      <c r="BB534" s="1"/>
      <c r="BC534" t="s">
        <v>1586</v>
      </c>
      <c r="BD534" s="1"/>
    </row>
    <row r="535" spans="54:56" ht="15">
      <c r="BB535" s="1"/>
      <c r="BC535" t="s">
        <v>1587</v>
      </c>
      <c r="BD535" s="1"/>
    </row>
    <row r="536" spans="54:56" ht="15">
      <c r="BB536" s="1"/>
      <c r="BC536" t="s">
        <v>1588</v>
      </c>
      <c r="BD536" s="1"/>
    </row>
    <row r="537" spans="54:56" ht="15">
      <c r="BB537" s="1"/>
      <c r="BC537" t="s">
        <v>1589</v>
      </c>
      <c r="BD537" s="1"/>
    </row>
    <row r="538" spans="54:56" ht="15">
      <c r="BB538" s="1"/>
      <c r="BC538" t="s">
        <v>1590</v>
      </c>
      <c r="BD538" s="1"/>
    </row>
    <row r="539" spans="54:56" ht="15">
      <c r="BB539" s="1"/>
      <c r="BC539" t="s">
        <v>1591</v>
      </c>
      <c r="BD539" s="1"/>
    </row>
    <row r="540" spans="54:56" ht="15">
      <c r="BB540" s="1"/>
      <c r="BC540" t="s">
        <v>1592</v>
      </c>
      <c r="BD540" s="1"/>
    </row>
    <row r="541" spans="54:56" ht="15">
      <c r="BB541" s="1"/>
      <c r="BC541" t="s">
        <v>1593</v>
      </c>
      <c r="BD541" s="1"/>
    </row>
    <row r="542" spans="54:56" ht="15">
      <c r="BB542" s="1"/>
      <c r="BC542" t="s">
        <v>1594</v>
      </c>
      <c r="BD542" s="1"/>
    </row>
    <row r="543" spans="54:56" ht="15">
      <c r="BB543" s="1"/>
      <c r="BC543" t="s">
        <v>1595</v>
      </c>
      <c r="BD543" s="1"/>
    </row>
    <row r="544" spans="54:56" ht="15">
      <c r="BB544" s="1"/>
      <c r="BC544" t="s">
        <v>1596</v>
      </c>
      <c r="BD544" s="1"/>
    </row>
    <row r="545" spans="54:56" ht="15">
      <c r="BB545" s="1"/>
      <c r="BC545" t="s">
        <v>1597</v>
      </c>
      <c r="BD545" s="1"/>
    </row>
    <row r="546" spans="54:56" ht="15">
      <c r="BB546" s="1"/>
      <c r="BC546" t="s">
        <v>1598</v>
      </c>
      <c r="BD546" s="1"/>
    </row>
    <row r="547" spans="54:56" ht="15">
      <c r="BB547" s="1"/>
      <c r="BC547" t="s">
        <v>1599</v>
      </c>
      <c r="BD547" s="1"/>
    </row>
    <row r="548" spans="54:56" ht="15">
      <c r="BB548" s="1"/>
      <c r="BC548" t="s">
        <v>1600</v>
      </c>
      <c r="BD548" s="1"/>
    </row>
    <row r="549" spans="54:56" ht="15">
      <c r="BB549" s="1"/>
      <c r="BC549" t="s">
        <v>1601</v>
      </c>
      <c r="BD549" s="1"/>
    </row>
    <row r="550" spans="54:56" ht="15">
      <c r="BB550" s="1"/>
      <c r="BC550" t="s">
        <v>1602</v>
      </c>
      <c r="BD550" s="1"/>
    </row>
    <row r="551" spans="54:56" ht="15">
      <c r="BB551" s="1"/>
      <c r="BC551" t="s">
        <v>1603</v>
      </c>
      <c r="BD551" s="1"/>
    </row>
    <row r="552" spans="54:56" ht="15">
      <c r="BB552" s="1"/>
      <c r="BC552" t="s">
        <v>1604</v>
      </c>
      <c r="BD552" s="1"/>
    </row>
    <row r="553" spans="54:56" ht="15">
      <c r="BB553" s="1"/>
      <c r="BC553" t="s">
        <v>1605</v>
      </c>
      <c r="BD553" s="1"/>
    </row>
    <row r="554" spans="54:56" ht="15">
      <c r="BB554" s="1"/>
      <c r="BC554" t="s">
        <v>1606</v>
      </c>
      <c r="BD554" s="1"/>
    </row>
    <row r="555" spans="54:56" ht="15">
      <c r="BB555" s="1"/>
      <c r="BC555" t="s">
        <v>1607</v>
      </c>
      <c r="BD555" s="1"/>
    </row>
    <row r="556" spans="54:56" ht="15">
      <c r="BB556" s="1"/>
      <c r="BC556" t="s">
        <v>1608</v>
      </c>
      <c r="BD556" s="1"/>
    </row>
    <row r="557" spans="54:56" ht="15">
      <c r="BB557" s="1"/>
      <c r="BC557" t="s">
        <v>1609</v>
      </c>
      <c r="BD557" s="1"/>
    </row>
    <row r="558" spans="54:56" ht="15">
      <c r="BB558" s="1"/>
      <c r="BC558" t="s">
        <v>1610</v>
      </c>
      <c r="BD558" s="1"/>
    </row>
    <row r="559" spans="54:56" ht="15">
      <c r="BB559" s="1"/>
      <c r="BC559" t="s">
        <v>1611</v>
      </c>
      <c r="BD559" s="1"/>
    </row>
    <row r="560" spans="54:56" ht="15">
      <c r="BB560" s="1"/>
      <c r="BC560" t="s">
        <v>1612</v>
      </c>
      <c r="BD560" s="1"/>
    </row>
    <row r="561" spans="54:56" ht="15">
      <c r="BB561" s="1"/>
      <c r="BC561" t="s">
        <v>1613</v>
      </c>
      <c r="BD561" s="1"/>
    </row>
    <row r="562" spans="54:56" ht="15">
      <c r="BB562" s="1"/>
      <c r="BC562" t="s">
        <v>1614</v>
      </c>
      <c r="BD562" s="1"/>
    </row>
    <row r="563" spans="54:56" ht="15">
      <c r="BB563" s="1"/>
      <c r="BC563" t="s">
        <v>1615</v>
      </c>
      <c r="BD563" s="1"/>
    </row>
    <row r="564" spans="54:56" ht="15">
      <c r="BB564" s="1"/>
      <c r="BC564" t="s">
        <v>1616</v>
      </c>
      <c r="BD564" s="1"/>
    </row>
    <row r="565" spans="54:56" ht="15">
      <c r="BB565" s="1"/>
      <c r="BC565" t="s">
        <v>1617</v>
      </c>
      <c r="BD565" s="1"/>
    </row>
    <row r="566" spans="54:56" ht="15">
      <c r="BB566" s="1"/>
      <c r="BC566" t="s">
        <v>1618</v>
      </c>
      <c r="BD566" s="1"/>
    </row>
    <row r="567" spans="54:56" ht="15">
      <c r="BB567" s="1"/>
      <c r="BC567" t="s">
        <v>1619</v>
      </c>
      <c r="BD567" s="1"/>
    </row>
    <row r="568" spans="54:56" ht="15">
      <c r="BB568" s="1"/>
      <c r="BC568" t="s">
        <v>1620</v>
      </c>
      <c r="BD568" s="1"/>
    </row>
    <row r="569" spans="54:56" ht="15">
      <c r="BB569" s="1"/>
      <c r="BC569" t="s">
        <v>1621</v>
      </c>
      <c r="BD569" s="1"/>
    </row>
    <row r="570" spans="54:56" ht="15">
      <c r="BB570" s="1"/>
      <c r="BC570" t="s">
        <v>1622</v>
      </c>
      <c r="BD570" s="1"/>
    </row>
    <row r="571" spans="54:56" ht="15">
      <c r="BB571" s="1"/>
      <c r="BC571" t="s">
        <v>1623</v>
      </c>
      <c r="BD571" s="1"/>
    </row>
    <row r="572" spans="54:56" ht="15">
      <c r="BB572" s="1"/>
      <c r="BC572" t="s">
        <v>1624</v>
      </c>
      <c r="BD572" s="1"/>
    </row>
    <row r="573" spans="54:56" ht="15">
      <c r="BB573" s="1"/>
      <c r="BC573" t="s">
        <v>1625</v>
      </c>
      <c r="BD573" s="1"/>
    </row>
    <row r="574" spans="54:56" ht="15">
      <c r="BB574" s="1"/>
      <c r="BC574" t="s">
        <v>1626</v>
      </c>
      <c r="BD574" s="1"/>
    </row>
    <row r="575" spans="54:56" ht="15">
      <c r="BB575" s="1"/>
      <c r="BC575" t="s">
        <v>1627</v>
      </c>
      <c r="BD575" s="1"/>
    </row>
    <row r="576" spans="54:56" ht="15">
      <c r="BB576" s="1"/>
      <c r="BC576" t="s">
        <v>1628</v>
      </c>
      <c r="BD576" s="1"/>
    </row>
    <row r="577" spans="54:56" ht="15">
      <c r="BB577" s="1"/>
      <c r="BC577" t="s">
        <v>1629</v>
      </c>
      <c r="BD577" s="1"/>
    </row>
    <row r="578" spans="54:56" ht="15">
      <c r="BB578" s="1"/>
      <c r="BC578" t="s">
        <v>1630</v>
      </c>
      <c r="BD578" s="1"/>
    </row>
    <row r="579" spans="54:56" ht="15">
      <c r="BB579" s="1"/>
      <c r="BC579" t="s">
        <v>1631</v>
      </c>
      <c r="BD579" s="1"/>
    </row>
    <row r="580" spans="54:56" ht="15">
      <c r="BB580" s="1"/>
      <c r="BC580" t="s">
        <v>1632</v>
      </c>
      <c r="BD580" s="1"/>
    </row>
    <row r="581" spans="54:56" ht="15">
      <c r="BB581" s="1"/>
      <c r="BC581" t="s">
        <v>1633</v>
      </c>
      <c r="BD581" s="1"/>
    </row>
    <row r="582" spans="54:56" ht="15">
      <c r="BB582" s="1"/>
      <c r="BC582" t="s">
        <v>1634</v>
      </c>
      <c r="BD582" s="1"/>
    </row>
    <row r="583" spans="54:56" ht="15">
      <c r="BB583" s="1"/>
      <c r="BC583" t="s">
        <v>1635</v>
      </c>
      <c r="BD583" s="1"/>
    </row>
    <row r="584" spans="54:56" ht="15">
      <c r="BB584" s="1"/>
      <c r="BC584" t="s">
        <v>1636</v>
      </c>
      <c r="BD584" s="1"/>
    </row>
    <row r="585" spans="54:56" ht="15">
      <c r="BB585" s="1"/>
      <c r="BC585" t="s">
        <v>1637</v>
      </c>
      <c r="BD585" s="1"/>
    </row>
    <row r="586" spans="54:56" ht="15">
      <c r="BB586" s="1"/>
      <c r="BC586" t="s">
        <v>1638</v>
      </c>
      <c r="BD586" s="1"/>
    </row>
    <row r="587" spans="54:56" ht="15">
      <c r="BB587" s="1"/>
      <c r="BC587" t="s">
        <v>1639</v>
      </c>
      <c r="BD587" s="1"/>
    </row>
    <row r="588" spans="54:56" ht="15">
      <c r="BB588" s="1"/>
      <c r="BC588" t="s">
        <v>1640</v>
      </c>
      <c r="BD588" s="1"/>
    </row>
    <row r="589" spans="54:56" ht="15">
      <c r="BB589" s="1"/>
      <c r="BC589" t="s">
        <v>1641</v>
      </c>
      <c r="BD589" s="1"/>
    </row>
    <row r="590" spans="54:56" ht="15">
      <c r="BB590" s="1"/>
      <c r="BC590" t="s">
        <v>1642</v>
      </c>
      <c r="BD590" s="1"/>
    </row>
    <row r="591" spans="54:56" ht="15">
      <c r="BB591" s="1"/>
      <c r="BC591" t="s">
        <v>1643</v>
      </c>
      <c r="BD591" s="1"/>
    </row>
    <row r="592" spans="54:56" ht="15">
      <c r="BB592" s="1"/>
      <c r="BC592" t="s">
        <v>1644</v>
      </c>
      <c r="BD592" s="1"/>
    </row>
    <row r="593" spans="54:56" ht="15">
      <c r="BB593" s="1"/>
      <c r="BC593" t="s">
        <v>1645</v>
      </c>
      <c r="BD593" s="1"/>
    </row>
    <row r="594" spans="54:56" ht="15">
      <c r="BB594" s="1"/>
      <c r="BC594" t="s">
        <v>1646</v>
      </c>
      <c r="BD594" s="1"/>
    </row>
    <row r="595" spans="54:56" ht="15">
      <c r="BB595" s="1"/>
      <c r="BC595" t="s">
        <v>1647</v>
      </c>
      <c r="BD595" s="1"/>
    </row>
    <row r="596" spans="54:56" ht="15">
      <c r="BB596" s="1"/>
      <c r="BC596" t="s">
        <v>1648</v>
      </c>
      <c r="BD596" s="1"/>
    </row>
    <row r="597" spans="54:56" ht="15">
      <c r="BB597" s="1"/>
      <c r="BC597" t="s">
        <v>1649</v>
      </c>
      <c r="BD597" s="1"/>
    </row>
    <row r="598" spans="54:56" ht="15">
      <c r="BB598" s="1"/>
      <c r="BC598" t="s">
        <v>1650</v>
      </c>
      <c r="BD598" s="1"/>
    </row>
    <row r="599" spans="54:56" ht="15">
      <c r="BB599" s="1"/>
      <c r="BC599" t="s">
        <v>1651</v>
      </c>
      <c r="BD599" s="1"/>
    </row>
    <row r="600" spans="54:56" ht="15">
      <c r="BB600" s="1"/>
      <c r="BC600" t="s">
        <v>1652</v>
      </c>
      <c r="BD600" s="1"/>
    </row>
    <row r="601" spans="54:56" ht="15">
      <c r="BB601" s="1"/>
      <c r="BC601" t="s">
        <v>1653</v>
      </c>
      <c r="BD601" s="1"/>
    </row>
    <row r="602" spans="54:56" ht="15">
      <c r="BB602" s="1"/>
      <c r="BC602" t="s">
        <v>1654</v>
      </c>
      <c r="BD602" s="1"/>
    </row>
    <row r="603" spans="54:56" ht="15">
      <c r="BB603" s="1"/>
      <c r="BC603" t="s">
        <v>1655</v>
      </c>
      <c r="BD603" s="1"/>
    </row>
    <row r="604" spans="54:56" ht="15">
      <c r="BB604" s="1"/>
      <c r="BC604" t="s">
        <v>1656</v>
      </c>
      <c r="BD604" s="1"/>
    </row>
    <row r="605" spans="54:56" ht="15">
      <c r="BB605" s="1"/>
      <c r="BC605" t="s">
        <v>1657</v>
      </c>
      <c r="BD605" s="1"/>
    </row>
    <row r="606" spans="54:56" ht="15">
      <c r="BB606" s="1"/>
      <c r="BC606" t="s">
        <v>1658</v>
      </c>
      <c r="BD606" s="1"/>
    </row>
    <row r="607" spans="54:56" ht="15">
      <c r="BB607" s="1"/>
      <c r="BC607" t="s">
        <v>1659</v>
      </c>
      <c r="BD607" s="1"/>
    </row>
    <row r="608" spans="54:56" ht="15">
      <c r="BB608" s="1"/>
      <c r="BC608" t="s">
        <v>1660</v>
      </c>
      <c r="BD608" s="1"/>
    </row>
    <row r="609" spans="54:56" ht="15">
      <c r="BB609" s="1"/>
      <c r="BC609" t="s">
        <v>1661</v>
      </c>
      <c r="BD609" s="1"/>
    </row>
    <row r="610" spans="54:56" ht="15">
      <c r="BB610" s="1"/>
      <c r="BC610" t="s">
        <v>1662</v>
      </c>
      <c r="BD610" s="1"/>
    </row>
    <row r="611" spans="54:56" ht="15">
      <c r="BB611" s="1"/>
      <c r="BC611" t="s">
        <v>1663</v>
      </c>
      <c r="BD611" s="1"/>
    </row>
    <row r="612" spans="54:56" ht="15">
      <c r="BB612" s="1"/>
      <c r="BC612" t="s">
        <v>1664</v>
      </c>
      <c r="BD612" s="1"/>
    </row>
    <row r="613" spans="54:56" ht="15">
      <c r="BB613" s="1"/>
      <c r="BC613" t="s">
        <v>1665</v>
      </c>
      <c r="BD613" s="1"/>
    </row>
    <row r="614" spans="54:56" ht="15">
      <c r="BB614" s="1"/>
      <c r="BC614" t="s">
        <v>1666</v>
      </c>
      <c r="BD614" s="1"/>
    </row>
    <row r="615" spans="54:56" ht="15">
      <c r="BB615" s="1"/>
      <c r="BC615" t="s">
        <v>1667</v>
      </c>
      <c r="BD615" s="1"/>
    </row>
    <row r="616" spans="54:56" ht="15">
      <c r="BB616" s="1"/>
      <c r="BC616" t="s">
        <v>1668</v>
      </c>
      <c r="BD616" s="1"/>
    </row>
    <row r="617" spans="54:56" ht="15">
      <c r="BB617" s="1"/>
      <c r="BC617" t="s">
        <v>1669</v>
      </c>
      <c r="BD617" s="1"/>
    </row>
    <row r="618" spans="54:56" ht="15">
      <c r="BB618" s="1"/>
      <c r="BC618" t="s">
        <v>1670</v>
      </c>
      <c r="BD618" s="1"/>
    </row>
    <row r="619" spans="54:56" ht="15">
      <c r="BB619" s="1"/>
      <c r="BC619" t="s">
        <v>1671</v>
      </c>
      <c r="BD619" s="1"/>
    </row>
    <row r="620" spans="54:56" ht="15">
      <c r="BB620" s="1"/>
      <c r="BC620" t="s">
        <v>1672</v>
      </c>
      <c r="BD620" s="1"/>
    </row>
    <row r="621" spans="54:56" ht="15">
      <c r="BB621" s="1"/>
      <c r="BC621" t="s">
        <v>1673</v>
      </c>
      <c r="BD621" s="1"/>
    </row>
    <row r="622" spans="54:56" ht="15">
      <c r="BB622" s="1"/>
      <c r="BC622" t="s">
        <v>1674</v>
      </c>
      <c r="BD622" s="1"/>
    </row>
    <row r="623" spans="54:56" ht="15">
      <c r="BB623" s="1"/>
      <c r="BC623" t="s">
        <v>1675</v>
      </c>
      <c r="BD623" s="1"/>
    </row>
    <row r="624" spans="54:56" ht="15">
      <c r="BB624" s="1"/>
      <c r="BC624" t="s">
        <v>1676</v>
      </c>
      <c r="BD624" s="1"/>
    </row>
    <row r="625" spans="54:56" ht="15">
      <c r="BB625" s="1"/>
      <c r="BC625" t="s">
        <v>1677</v>
      </c>
      <c r="BD625" s="1"/>
    </row>
    <row r="626" spans="54:56" ht="15">
      <c r="BB626" s="1"/>
      <c r="BC626" t="s">
        <v>1678</v>
      </c>
      <c r="BD626" s="1"/>
    </row>
    <row r="627" spans="54:56" ht="15">
      <c r="BB627" s="1"/>
      <c r="BC627" t="s">
        <v>1679</v>
      </c>
      <c r="BD627" s="1"/>
    </row>
    <row r="628" spans="54:56" ht="15">
      <c r="BB628" s="1"/>
      <c r="BC628" t="s">
        <v>1680</v>
      </c>
      <c r="BD628" s="1"/>
    </row>
    <row r="629" spans="54:56" ht="15">
      <c r="BB629" s="1"/>
      <c r="BC629" t="s">
        <v>1681</v>
      </c>
      <c r="BD629" s="1"/>
    </row>
    <row r="630" spans="54:56" ht="15">
      <c r="BB630" s="1"/>
      <c r="BC630" t="s">
        <v>1682</v>
      </c>
      <c r="BD630" s="1"/>
    </row>
    <row r="631" spans="54:56" ht="15">
      <c r="BB631" s="1"/>
      <c r="BC631" t="s">
        <v>1683</v>
      </c>
      <c r="BD631" s="1"/>
    </row>
    <row r="632" spans="54:56" ht="15">
      <c r="BB632" s="1"/>
      <c r="BC632" t="s">
        <v>1684</v>
      </c>
      <c r="BD632" s="1"/>
    </row>
    <row r="633" spans="54:56" ht="15">
      <c r="BB633" s="1"/>
      <c r="BC633" t="s">
        <v>1685</v>
      </c>
      <c r="BD633" s="1"/>
    </row>
    <row r="634" spans="54:56" ht="15">
      <c r="BB634" s="1"/>
      <c r="BC634" t="s">
        <v>1686</v>
      </c>
      <c r="BD634" s="1"/>
    </row>
    <row r="635" spans="54:56" ht="15">
      <c r="BB635" s="1"/>
      <c r="BC635" t="s">
        <v>1687</v>
      </c>
      <c r="BD635" s="1"/>
    </row>
    <row r="636" spans="54:56" ht="15">
      <c r="BB636" s="1"/>
      <c r="BC636" t="s">
        <v>1688</v>
      </c>
      <c r="BD636" s="1"/>
    </row>
    <row r="637" spans="54:56" ht="15">
      <c r="BB637" s="1"/>
      <c r="BC637" t="s">
        <v>1689</v>
      </c>
      <c r="BD637" s="1"/>
    </row>
    <row r="638" spans="54:56" ht="15">
      <c r="BB638" s="1"/>
      <c r="BC638" t="s">
        <v>1690</v>
      </c>
      <c r="BD638" s="1"/>
    </row>
    <row r="639" spans="54:56" ht="15">
      <c r="BB639" s="1"/>
      <c r="BC639" t="s">
        <v>1691</v>
      </c>
      <c r="BD639" s="1"/>
    </row>
    <row r="640" spans="54:56" ht="15">
      <c r="BB640" s="1"/>
      <c r="BC640" t="s">
        <v>1692</v>
      </c>
      <c r="BD640" s="1"/>
    </row>
    <row r="641" spans="54:56" ht="15">
      <c r="BB641" s="1"/>
      <c r="BC641" t="s">
        <v>1693</v>
      </c>
      <c r="BD641" s="1"/>
    </row>
    <row r="642" spans="54:56" ht="15">
      <c r="BB642" s="1"/>
      <c r="BC642" t="s">
        <v>1694</v>
      </c>
      <c r="BD642" s="1"/>
    </row>
    <row r="643" spans="54:56" ht="15">
      <c r="BB643" s="1"/>
      <c r="BC643" t="s">
        <v>1695</v>
      </c>
      <c r="BD643" s="1"/>
    </row>
    <row r="644" spans="54:56" ht="15">
      <c r="BB644" s="1"/>
      <c r="BC644" t="s">
        <v>1696</v>
      </c>
      <c r="BD644" s="1"/>
    </row>
    <row r="645" spans="54:56" ht="15">
      <c r="BB645" s="1"/>
      <c r="BC645" t="s">
        <v>1697</v>
      </c>
      <c r="BD645" s="1"/>
    </row>
    <row r="646" spans="54:56" ht="15">
      <c r="BB646" s="1"/>
      <c r="BC646" t="s">
        <v>1698</v>
      </c>
      <c r="BD646" s="1"/>
    </row>
    <row r="647" spans="54:56" ht="15">
      <c r="BB647" s="1"/>
      <c r="BC647" t="s">
        <v>1699</v>
      </c>
      <c r="BD647" s="1"/>
    </row>
    <row r="648" spans="54:56" ht="15">
      <c r="BB648" s="1"/>
      <c r="BC648" t="s">
        <v>1700</v>
      </c>
      <c r="BD648" s="1"/>
    </row>
    <row r="649" spans="54:56" ht="15">
      <c r="BB649" s="1"/>
      <c r="BC649" t="s">
        <v>1701</v>
      </c>
      <c r="BD649" s="1"/>
    </row>
    <row r="650" spans="54:56" ht="15">
      <c r="BB650" s="1"/>
      <c r="BC650" t="s">
        <v>1702</v>
      </c>
      <c r="BD650" s="1"/>
    </row>
    <row r="651" spans="54:56" ht="15">
      <c r="BB651" s="1"/>
      <c r="BC651" t="s">
        <v>1703</v>
      </c>
      <c r="BD651" s="1"/>
    </row>
    <row r="652" spans="54:56" ht="15">
      <c r="BB652" s="1"/>
      <c r="BC652" t="s">
        <v>1704</v>
      </c>
      <c r="BD652" s="1"/>
    </row>
    <row r="653" spans="54:56" ht="15">
      <c r="BB653" s="1"/>
      <c r="BC653" t="s">
        <v>1705</v>
      </c>
      <c r="BD653" s="1"/>
    </row>
    <row r="654" spans="54:56" ht="15">
      <c r="BB654" s="1"/>
      <c r="BC654" t="s">
        <v>1706</v>
      </c>
      <c r="BD654" s="1"/>
    </row>
    <row r="655" spans="54:56" ht="15">
      <c r="BB655" s="1"/>
      <c r="BC655" t="s">
        <v>1707</v>
      </c>
      <c r="BD655" s="1"/>
    </row>
    <row r="656" spans="54:56" ht="15">
      <c r="BB656" s="1"/>
      <c r="BC656" t="s">
        <v>1708</v>
      </c>
      <c r="BD656" s="1"/>
    </row>
    <row r="657" spans="54:56" ht="15">
      <c r="BB657" s="1"/>
      <c r="BC657" t="s">
        <v>1709</v>
      </c>
      <c r="BD657" s="1"/>
    </row>
    <row r="658" spans="54:56" ht="15">
      <c r="BB658" s="1"/>
      <c r="BC658" t="s">
        <v>1710</v>
      </c>
      <c r="BD658" s="1"/>
    </row>
    <row r="659" spans="54:56" ht="15">
      <c r="BB659" s="1"/>
      <c r="BC659" t="s">
        <v>1711</v>
      </c>
      <c r="BD659" s="1"/>
    </row>
    <row r="660" spans="54:56" ht="15">
      <c r="BB660" s="1"/>
      <c r="BC660" t="s">
        <v>1712</v>
      </c>
      <c r="BD660" s="1"/>
    </row>
    <row r="661" spans="54:56" ht="15">
      <c r="BB661" s="1"/>
      <c r="BC661" t="s">
        <v>1713</v>
      </c>
      <c r="BD661" s="1"/>
    </row>
    <row r="662" spans="54:56" ht="15">
      <c r="BB662" s="1"/>
      <c r="BC662" t="s">
        <v>1714</v>
      </c>
      <c r="BD662" s="1"/>
    </row>
    <row r="663" spans="54:56" ht="15">
      <c r="BB663" s="1"/>
      <c r="BC663" t="s">
        <v>1715</v>
      </c>
      <c r="BD663" s="1"/>
    </row>
    <row r="664" spans="54:56" ht="15">
      <c r="BB664" s="1"/>
      <c r="BC664" t="s">
        <v>1716</v>
      </c>
      <c r="BD664" s="1"/>
    </row>
    <row r="665" spans="54:56" ht="15">
      <c r="BB665" s="1"/>
      <c r="BC665" t="s">
        <v>1717</v>
      </c>
      <c r="BD665" s="1"/>
    </row>
    <row r="666" spans="54:56" ht="15">
      <c r="BB666" s="1"/>
      <c r="BC666" t="s">
        <v>1718</v>
      </c>
      <c r="BD666" s="1"/>
    </row>
    <row r="667" spans="54:56" ht="15">
      <c r="BB667" s="1"/>
      <c r="BC667" t="s">
        <v>1719</v>
      </c>
      <c r="BD667" s="1"/>
    </row>
    <row r="668" spans="54:56" ht="15">
      <c r="BB668" s="1"/>
      <c r="BC668" t="s">
        <v>1720</v>
      </c>
      <c r="BD668" s="1"/>
    </row>
    <row r="669" spans="54:56" ht="15">
      <c r="BB669" s="1"/>
      <c r="BC669" t="s">
        <v>1721</v>
      </c>
      <c r="BD669" s="1"/>
    </row>
    <row r="670" spans="54:56" ht="15">
      <c r="BB670" s="1"/>
      <c r="BC670" t="s">
        <v>1722</v>
      </c>
      <c r="BD670" s="1"/>
    </row>
    <row r="671" spans="54:56" ht="15">
      <c r="BB671" s="1"/>
      <c r="BC671" t="s">
        <v>1723</v>
      </c>
      <c r="BD671" s="1"/>
    </row>
    <row r="672" spans="54:56" ht="15">
      <c r="BB672" s="1"/>
      <c r="BC672" t="s">
        <v>1724</v>
      </c>
      <c r="BD672" s="1"/>
    </row>
    <row r="673" spans="54:56" ht="15">
      <c r="BB673" s="1"/>
      <c r="BC673" t="s">
        <v>1725</v>
      </c>
      <c r="BD673" s="1"/>
    </row>
    <row r="674" spans="54:56" ht="15">
      <c r="BB674" s="1"/>
      <c r="BC674" t="s">
        <v>1726</v>
      </c>
      <c r="BD674" s="1"/>
    </row>
    <row r="675" spans="54:56" ht="15">
      <c r="BB675" s="1"/>
      <c r="BC675" t="s">
        <v>1727</v>
      </c>
      <c r="BD675" s="1"/>
    </row>
    <row r="676" spans="54:56" ht="15">
      <c r="BB676" s="1"/>
      <c r="BC676" t="s">
        <v>1728</v>
      </c>
      <c r="BD676" s="1"/>
    </row>
    <row r="677" spans="54:56" ht="15">
      <c r="BB677" s="1"/>
      <c r="BC677" t="s">
        <v>1729</v>
      </c>
      <c r="BD677" s="1"/>
    </row>
    <row r="678" spans="54:56" ht="15">
      <c r="BB678" s="1"/>
      <c r="BC678" t="s">
        <v>1730</v>
      </c>
      <c r="BD678" s="1"/>
    </row>
    <row r="679" spans="54:56" ht="15">
      <c r="BB679" s="1"/>
      <c r="BC679" t="s">
        <v>1731</v>
      </c>
      <c r="BD679" s="1"/>
    </row>
    <row r="680" spans="54:56" ht="15">
      <c r="BB680" s="1"/>
      <c r="BC680" t="s">
        <v>1732</v>
      </c>
      <c r="BD680" s="1"/>
    </row>
    <row r="681" spans="54:56" ht="15">
      <c r="BB681" s="1"/>
      <c r="BC681" t="s">
        <v>1733</v>
      </c>
      <c r="BD681" s="1"/>
    </row>
    <row r="682" spans="54:56" ht="15">
      <c r="BB682" s="1"/>
      <c r="BC682" t="s">
        <v>1734</v>
      </c>
      <c r="BD682" s="1"/>
    </row>
    <row r="683" spans="54:56" ht="15">
      <c r="BB683" s="1"/>
      <c r="BC683" t="s">
        <v>1735</v>
      </c>
      <c r="BD683" s="1"/>
    </row>
    <row r="684" spans="54:56" ht="15">
      <c r="BB684" s="1"/>
      <c r="BC684" t="s">
        <v>1736</v>
      </c>
      <c r="BD684" s="1"/>
    </row>
    <row r="685" spans="54:56" ht="15">
      <c r="BB685" s="1"/>
      <c r="BC685" t="s">
        <v>1737</v>
      </c>
      <c r="BD685" s="1"/>
    </row>
    <row r="686" spans="54:56" ht="15">
      <c r="BB686" s="1"/>
      <c r="BC686" t="s">
        <v>1738</v>
      </c>
      <c r="BD686" s="1"/>
    </row>
    <row r="687" spans="54:56" ht="15">
      <c r="BB687" s="1"/>
      <c r="BC687" t="s">
        <v>1739</v>
      </c>
      <c r="BD687" s="1"/>
    </row>
    <row r="688" spans="54:56" ht="15">
      <c r="BB688" s="1"/>
      <c r="BC688" t="s">
        <v>1743</v>
      </c>
      <c r="BD688" s="1"/>
    </row>
    <row r="689" spans="54:56" ht="15">
      <c r="BB689" s="1"/>
      <c r="BC689" t="s">
        <v>1744</v>
      </c>
      <c r="BD689" s="1"/>
    </row>
    <row r="690" spans="54:56" ht="15">
      <c r="BB690" s="1"/>
      <c r="BC690" t="s">
        <v>1745</v>
      </c>
      <c r="BD690" s="1"/>
    </row>
    <row r="691" spans="54:56" ht="15">
      <c r="BB691" s="1"/>
      <c r="BC691" t="s">
        <v>1746</v>
      </c>
      <c r="BD691" s="1"/>
    </row>
    <row r="692" spans="54:56" ht="15">
      <c r="BB692" s="1"/>
      <c r="BC692" t="s">
        <v>1747</v>
      </c>
      <c r="BD692" s="1"/>
    </row>
    <row r="693" spans="54:56" ht="15">
      <c r="BB693" s="1"/>
      <c r="BC693" t="s">
        <v>1748</v>
      </c>
      <c r="BD693" s="1"/>
    </row>
    <row r="694" spans="54:56" ht="15">
      <c r="BB694" s="1"/>
      <c r="BC694" t="s">
        <v>1749</v>
      </c>
      <c r="BD694" s="1"/>
    </row>
    <row r="695" spans="54:56" ht="15">
      <c r="BB695" s="1"/>
      <c r="BC695" t="s">
        <v>1750</v>
      </c>
      <c r="BD695" s="1"/>
    </row>
    <row r="696" spans="54:56" ht="15">
      <c r="BB696" s="1"/>
      <c r="BC696" t="s">
        <v>1751</v>
      </c>
      <c r="BD696" s="1"/>
    </row>
    <row r="697" spans="54:56" ht="15">
      <c r="BB697" s="1"/>
      <c r="BC697" t="s">
        <v>1752</v>
      </c>
      <c r="BD697" s="1"/>
    </row>
    <row r="698" spans="54:56" ht="15">
      <c r="BB698" s="1"/>
      <c r="BC698" t="s">
        <v>1753</v>
      </c>
      <c r="BD698" s="1"/>
    </row>
    <row r="699" spans="54:56" ht="15">
      <c r="BB699" s="1"/>
      <c r="BC699" t="s">
        <v>1754</v>
      </c>
      <c r="BD699" s="1"/>
    </row>
    <row r="700" spans="54:56" ht="15">
      <c r="BB700" s="1"/>
      <c r="BC700" t="s">
        <v>1755</v>
      </c>
      <c r="BD700" s="1"/>
    </row>
    <row r="701" spans="54:56" ht="15">
      <c r="BB701" s="1"/>
      <c r="BC701" t="s">
        <v>1756</v>
      </c>
      <c r="BD701" s="1"/>
    </row>
    <row r="702" spans="54:56" ht="15">
      <c r="BB702" s="1"/>
      <c r="BC702" t="s">
        <v>1757</v>
      </c>
      <c r="BD702" s="1"/>
    </row>
    <row r="703" spans="54:56" ht="15">
      <c r="BB703" s="1"/>
      <c r="BC703" t="s">
        <v>1758</v>
      </c>
      <c r="BD703" s="1"/>
    </row>
    <row r="704" spans="54:56" ht="15">
      <c r="BB704" s="1"/>
      <c r="BC704" t="s">
        <v>1759</v>
      </c>
      <c r="BD704" s="1"/>
    </row>
    <row r="705" spans="54:56" ht="15">
      <c r="BB705" s="1"/>
      <c r="BC705" t="s">
        <v>1760</v>
      </c>
      <c r="BD705" s="1"/>
    </row>
    <row r="706" spans="54:56" ht="15">
      <c r="BB706" s="1"/>
      <c r="BC706" t="s">
        <v>1761</v>
      </c>
      <c r="BD706" s="1"/>
    </row>
    <row r="707" spans="54:56" ht="15">
      <c r="BB707" s="1"/>
      <c r="BC707" t="s">
        <v>1762</v>
      </c>
      <c r="BD707" s="1"/>
    </row>
    <row r="708" spans="54:56" ht="15">
      <c r="BB708" s="1"/>
      <c r="BC708" t="s">
        <v>1763</v>
      </c>
      <c r="BD708" s="1"/>
    </row>
    <row r="709" spans="54:56" ht="15">
      <c r="BB709" s="1"/>
      <c r="BC709" t="s">
        <v>1764</v>
      </c>
      <c r="BD709" s="1"/>
    </row>
    <row r="710" spans="54:56" ht="15">
      <c r="BB710" s="1"/>
      <c r="BC710" t="s">
        <v>1765</v>
      </c>
      <c r="BD710" s="1"/>
    </row>
    <row r="711" spans="54:56" ht="15">
      <c r="BB711" s="1"/>
      <c r="BC711" t="s">
        <v>1766</v>
      </c>
      <c r="BD711" s="1"/>
    </row>
    <row r="712" spans="54:56" ht="15">
      <c r="BB712" s="1"/>
      <c r="BC712" t="s">
        <v>1767</v>
      </c>
      <c r="BD712" s="1"/>
    </row>
    <row r="713" spans="54:56" ht="15">
      <c r="BB713" s="1"/>
      <c r="BC713" t="s">
        <v>1768</v>
      </c>
      <c r="BD713" s="1"/>
    </row>
    <row r="714" spans="54:56" ht="15">
      <c r="BB714" s="1"/>
      <c r="BC714" t="s">
        <v>1769</v>
      </c>
      <c r="BD714" s="1"/>
    </row>
    <row r="715" spans="54:56" ht="15">
      <c r="BB715" s="1"/>
      <c r="BC715" t="s">
        <v>1770</v>
      </c>
      <c r="BD715" s="1"/>
    </row>
    <row r="716" spans="54:56" ht="15">
      <c r="BB716" s="1"/>
      <c r="BC716" t="s">
        <v>1771</v>
      </c>
      <c r="BD716" s="1"/>
    </row>
    <row r="717" spans="54:56" ht="15">
      <c r="BB717" s="1"/>
      <c r="BC717" t="s">
        <v>1772</v>
      </c>
      <c r="BD717" s="1"/>
    </row>
    <row r="718" spans="54:56" ht="15">
      <c r="BB718" s="1"/>
      <c r="BC718" t="s">
        <v>1773</v>
      </c>
      <c r="BD718" s="1"/>
    </row>
    <row r="719" spans="54:56" ht="15">
      <c r="BB719" s="1"/>
      <c r="BC719" t="s">
        <v>1774</v>
      </c>
      <c r="BD719" s="1"/>
    </row>
    <row r="720" spans="54:56" ht="15">
      <c r="BB720" s="1"/>
      <c r="BC720" t="s">
        <v>1775</v>
      </c>
      <c r="BD720" s="1"/>
    </row>
    <row r="721" spans="54:56" ht="15">
      <c r="BB721" s="1"/>
      <c r="BC721" t="s">
        <v>1776</v>
      </c>
      <c r="BD721" s="1"/>
    </row>
    <row r="722" spans="54:56" ht="15">
      <c r="BB722" s="1"/>
      <c r="BC722" t="s">
        <v>1777</v>
      </c>
      <c r="BD722" s="1"/>
    </row>
    <row r="723" spans="54:56" ht="15">
      <c r="BB723" s="1"/>
      <c r="BC723" t="s">
        <v>1778</v>
      </c>
      <c r="BD723" s="1"/>
    </row>
    <row r="724" spans="54:56" ht="15">
      <c r="BB724" s="1"/>
      <c r="BC724" t="s">
        <v>1779</v>
      </c>
      <c r="BD724" s="1"/>
    </row>
    <row r="725" spans="54:56" ht="15">
      <c r="BB725" s="1"/>
      <c r="BC725" t="s">
        <v>1780</v>
      </c>
      <c r="BD725" s="1"/>
    </row>
    <row r="726" spans="54:56" ht="15">
      <c r="BB726" s="1"/>
      <c r="BC726" t="s">
        <v>1781</v>
      </c>
      <c r="BD726" s="1"/>
    </row>
    <row r="727" spans="54:56" ht="15">
      <c r="BB727" s="1"/>
      <c r="BC727" t="s">
        <v>1782</v>
      </c>
      <c r="BD727" s="1"/>
    </row>
    <row r="728" spans="54:56" ht="15">
      <c r="BB728" s="1"/>
      <c r="BC728" t="s">
        <v>1783</v>
      </c>
      <c r="BD728" s="1"/>
    </row>
    <row r="729" spans="54:56" ht="15">
      <c r="BB729" s="1"/>
      <c r="BC729" t="s">
        <v>1784</v>
      </c>
      <c r="BD729" s="1"/>
    </row>
    <row r="730" spans="54:56" ht="15">
      <c r="BB730" s="1"/>
      <c r="BC730" t="s">
        <v>1785</v>
      </c>
      <c r="BD730" s="1"/>
    </row>
    <row r="731" spans="54:56" ht="15">
      <c r="BB731" s="1"/>
      <c r="BC731" t="s">
        <v>1786</v>
      </c>
      <c r="BD731" s="1"/>
    </row>
    <row r="732" spans="54:56" ht="15">
      <c r="BB732" s="1"/>
      <c r="BC732" t="s">
        <v>1787</v>
      </c>
      <c r="BD732" s="1"/>
    </row>
    <row r="733" spans="54:56" ht="15">
      <c r="BB733" s="1"/>
      <c r="BC733" t="s">
        <v>1788</v>
      </c>
      <c r="BD733" s="1"/>
    </row>
    <row r="734" spans="54:56" ht="15">
      <c r="BB734" s="1"/>
      <c r="BC734" t="s">
        <v>1789</v>
      </c>
      <c r="BD734" s="1"/>
    </row>
    <row r="735" spans="54:56" ht="15">
      <c r="BB735" s="1"/>
      <c r="BC735" t="s">
        <v>1790</v>
      </c>
      <c r="BD735" s="1"/>
    </row>
    <row r="736" spans="54:56" ht="15">
      <c r="BB736" s="1"/>
      <c r="BC736" t="s">
        <v>1791</v>
      </c>
      <c r="BD736" s="1"/>
    </row>
    <row r="737" spans="54:56" ht="15">
      <c r="BB737" s="1"/>
      <c r="BC737" t="s">
        <v>1792</v>
      </c>
      <c r="BD737" s="1"/>
    </row>
    <row r="738" spans="54:56" ht="15">
      <c r="BB738" s="1"/>
      <c r="BC738" t="s">
        <v>1793</v>
      </c>
      <c r="BD738" s="1"/>
    </row>
    <row r="739" spans="54:56" ht="15">
      <c r="BB739" s="1"/>
      <c r="BC739" t="s">
        <v>1794</v>
      </c>
      <c r="BD739" s="1"/>
    </row>
    <row r="740" spans="54:56" ht="15">
      <c r="BB740" s="1"/>
      <c r="BC740" t="s">
        <v>1795</v>
      </c>
      <c r="BD740" s="1"/>
    </row>
    <row r="741" spans="54:56" ht="15">
      <c r="BB741" s="1"/>
      <c r="BC741" t="s">
        <v>1796</v>
      </c>
      <c r="BD741" s="1"/>
    </row>
    <row r="742" spans="54:56" ht="15">
      <c r="BB742" s="1"/>
      <c r="BC742" t="s">
        <v>1797</v>
      </c>
      <c r="BD742" s="1"/>
    </row>
    <row r="743" spans="54:56" ht="15">
      <c r="BB743" s="1"/>
      <c r="BC743" t="s">
        <v>1798</v>
      </c>
      <c r="BD743" s="1"/>
    </row>
    <row r="744" spans="54:56" ht="15">
      <c r="BB744" s="1"/>
      <c r="BC744" t="s">
        <v>1799</v>
      </c>
      <c r="BD744" s="1"/>
    </row>
    <row r="745" spans="54:56" ht="15">
      <c r="BB745" s="1"/>
      <c r="BC745" t="s">
        <v>1800</v>
      </c>
      <c r="BD745" s="1"/>
    </row>
    <row r="746" spans="54:56" ht="15">
      <c r="BB746" s="1"/>
      <c r="BC746" t="s">
        <v>1801</v>
      </c>
      <c r="BD746" s="1"/>
    </row>
    <row r="747" spans="54:56" ht="15">
      <c r="BB747" s="1"/>
      <c r="BC747" t="s">
        <v>1802</v>
      </c>
      <c r="BD747" s="1"/>
    </row>
    <row r="748" spans="54:56" ht="15">
      <c r="BB748" s="1"/>
      <c r="BC748" t="s">
        <v>1803</v>
      </c>
      <c r="BD748" s="1"/>
    </row>
    <row r="749" spans="54:56" ht="15">
      <c r="BB749" s="1"/>
      <c r="BC749" t="s">
        <v>1804</v>
      </c>
      <c r="BD749" s="1"/>
    </row>
    <row r="750" spans="54:56" ht="15">
      <c r="BB750" s="1"/>
      <c r="BC750" t="s">
        <v>1805</v>
      </c>
      <c r="BD750" s="1"/>
    </row>
    <row r="751" spans="54:56" ht="15">
      <c r="BB751" s="1"/>
      <c r="BC751" t="s">
        <v>1806</v>
      </c>
      <c r="BD751" s="1"/>
    </row>
    <row r="752" spans="54:56" ht="15">
      <c r="BB752" s="1"/>
      <c r="BC752" t="s">
        <v>1807</v>
      </c>
      <c r="BD752" s="1"/>
    </row>
    <row r="753" spans="54:56" ht="15">
      <c r="BB753" s="1"/>
      <c r="BC753" t="s">
        <v>1808</v>
      </c>
      <c r="BD753" s="1"/>
    </row>
    <row r="754" spans="54:56" ht="15">
      <c r="BB754" s="1"/>
      <c r="BC754" t="s">
        <v>1870</v>
      </c>
      <c r="BD754" s="1"/>
    </row>
    <row r="755" spans="54:56" ht="15">
      <c r="BB755" s="1"/>
      <c r="BC755" t="s">
        <v>1809</v>
      </c>
      <c r="BD755" s="1"/>
    </row>
    <row r="756" spans="54:56" ht="15">
      <c r="BB756" s="1"/>
      <c r="BC756" t="s">
        <v>1810</v>
      </c>
      <c r="BD756" s="1"/>
    </row>
    <row r="757" spans="54:56" ht="15">
      <c r="BB757" s="1"/>
      <c r="BC757" t="s">
        <v>1811</v>
      </c>
      <c r="BD757" s="1"/>
    </row>
    <row r="758" spans="54:56" ht="15">
      <c r="BB758" s="1"/>
      <c r="BC758" t="s">
        <v>1812</v>
      </c>
      <c r="BD758" s="1"/>
    </row>
    <row r="759" spans="54:56" ht="15">
      <c r="BB759" s="1"/>
      <c r="BC759" t="s">
        <v>1813</v>
      </c>
      <c r="BD759" s="1"/>
    </row>
    <row r="760" spans="54:56" ht="15">
      <c r="BB760" s="1"/>
      <c r="BC760" t="s">
        <v>1814</v>
      </c>
      <c r="BD760" s="1"/>
    </row>
    <row r="761" spans="54:56" ht="15">
      <c r="BB761" s="1"/>
      <c r="BC761" t="s">
        <v>1815</v>
      </c>
      <c r="BD761" s="1"/>
    </row>
    <row r="762" spans="54:56" ht="15">
      <c r="BB762" s="1"/>
      <c r="BC762" t="s">
        <v>1816</v>
      </c>
      <c r="BD762" s="1"/>
    </row>
    <row r="763" spans="54:56" ht="15">
      <c r="BB763" s="1"/>
      <c r="BC763" t="s">
        <v>1817</v>
      </c>
      <c r="BD763" s="1"/>
    </row>
    <row r="764" spans="54:56" ht="15">
      <c r="BB764" s="1"/>
      <c r="BC764" t="s">
        <v>1818</v>
      </c>
      <c r="BD764" s="1"/>
    </row>
    <row r="765" spans="54:56" ht="15">
      <c r="BB765" s="1"/>
      <c r="BC765" t="s">
        <v>1819</v>
      </c>
      <c r="BD765" s="1"/>
    </row>
    <row r="766" spans="54:56" ht="15">
      <c r="BB766" s="1"/>
      <c r="BC766" t="s">
        <v>1820</v>
      </c>
      <c r="BD766" s="1"/>
    </row>
    <row r="767" spans="54:56" ht="15">
      <c r="BB767" s="1"/>
      <c r="BC767" t="s">
        <v>1821</v>
      </c>
      <c r="BD767" s="1"/>
    </row>
    <row r="768" spans="54:56" ht="15">
      <c r="BB768" s="1"/>
      <c r="BC768" t="s">
        <v>1822</v>
      </c>
      <c r="BD768" s="1"/>
    </row>
    <row r="769" spans="54:56" ht="15">
      <c r="BB769" s="1"/>
      <c r="BC769" t="s">
        <v>1823</v>
      </c>
      <c r="BD769" s="1"/>
    </row>
    <row r="770" spans="54:56" ht="15">
      <c r="BB770" s="1"/>
      <c r="BC770" t="s">
        <v>1824</v>
      </c>
      <c r="BD770" s="1"/>
    </row>
    <row r="771" spans="54:56" ht="15">
      <c r="BB771" s="1"/>
      <c r="BC771" t="s">
        <v>1825</v>
      </c>
      <c r="BD771" s="1"/>
    </row>
    <row r="772" spans="54:56" ht="15">
      <c r="BB772" s="1"/>
      <c r="BC772" t="s">
        <v>1826</v>
      </c>
      <c r="BD772" s="1"/>
    </row>
    <row r="773" spans="54:56" ht="15">
      <c r="BB773" s="1"/>
      <c r="BC773" t="s">
        <v>1827</v>
      </c>
      <c r="BD773" s="1"/>
    </row>
    <row r="774" spans="54:56" ht="15">
      <c r="BB774" s="1"/>
      <c r="BC774" t="s">
        <v>1828</v>
      </c>
      <c r="BD774" s="1"/>
    </row>
    <row r="775" spans="54:56" ht="15">
      <c r="BB775" s="1"/>
      <c r="BC775" t="s">
        <v>1829</v>
      </c>
      <c r="BD775" s="1"/>
    </row>
    <row r="776" spans="54:56" ht="15">
      <c r="BB776" s="1"/>
      <c r="BC776" t="s">
        <v>1830</v>
      </c>
      <c r="BD776" s="1"/>
    </row>
    <row r="777" spans="54:56" ht="15">
      <c r="BB777" s="1"/>
      <c r="BC777" t="s">
        <v>1831</v>
      </c>
      <c r="BD777" s="1"/>
    </row>
    <row r="778" spans="54:56" ht="15">
      <c r="BB778" s="1"/>
      <c r="BC778" t="s">
        <v>1832</v>
      </c>
      <c r="BD778" s="1"/>
    </row>
    <row r="779" spans="54:56" ht="15">
      <c r="BB779" s="1"/>
      <c r="BC779" t="s">
        <v>1833</v>
      </c>
      <c r="BD779" s="1"/>
    </row>
    <row r="780" spans="54:56" ht="15">
      <c r="BB780" s="1"/>
      <c r="BC780" t="s">
        <v>1834</v>
      </c>
      <c r="BD780" s="1"/>
    </row>
    <row r="781" spans="54:56" ht="15">
      <c r="BB781" s="1"/>
      <c r="BC781" t="s">
        <v>1835</v>
      </c>
      <c r="BD781" s="1"/>
    </row>
    <row r="782" spans="54:56" ht="15">
      <c r="BB782" s="1"/>
      <c r="BC782" t="s">
        <v>1836</v>
      </c>
      <c r="BD782" s="1"/>
    </row>
    <row r="783" spans="54:56" ht="15">
      <c r="BB783" s="1"/>
      <c r="BC783" t="s">
        <v>1837</v>
      </c>
      <c r="BD783" s="1"/>
    </row>
    <row r="784" spans="54:56" ht="15">
      <c r="BB784" s="1"/>
      <c r="BC784" t="s">
        <v>1838</v>
      </c>
      <c r="BD784" s="1"/>
    </row>
    <row r="785" spans="54:56" ht="15">
      <c r="BB785" s="1"/>
      <c r="BC785" t="s">
        <v>1839</v>
      </c>
      <c r="BD785" s="1"/>
    </row>
    <row r="786" spans="54:56" ht="15">
      <c r="BB786" s="1"/>
      <c r="BC786" t="s">
        <v>1840</v>
      </c>
      <c r="BD786" s="1"/>
    </row>
    <row r="787" spans="54:56" ht="15">
      <c r="BB787" s="1"/>
      <c r="BC787" t="s">
        <v>1841</v>
      </c>
      <c r="BD787" s="1"/>
    </row>
    <row r="788" spans="54:56" ht="15">
      <c r="BB788" s="1"/>
      <c r="BC788" t="s">
        <v>1842</v>
      </c>
      <c r="BD788" s="1"/>
    </row>
    <row r="789" spans="54:56" ht="15">
      <c r="BB789" s="1"/>
      <c r="BD789" s="1"/>
    </row>
  </sheetData>
  <sheetProtection/>
  <dataValidations count="9">
    <dataValidation type="list" allowBlank="1" showInputMessage="1" showErrorMessage="1" sqref="G16:G17 G19:G119">
      <formula1>$BB$1:$BB$7</formula1>
    </dataValidation>
    <dataValidation type="list" allowBlank="1" showInputMessage="1" showErrorMessage="1" sqref="R16:S17 R19:S119">
      <formula1>$BD$1:$BD$7</formula1>
    </dataValidation>
    <dataValidation type="list" allowBlank="1" showInputMessage="1" showErrorMessage="1" sqref="E16:E17 E19:E119">
      <formula1>$BA$1:$BA$7</formula1>
    </dataValidation>
    <dataValidation type="list" allowBlank="1" showInputMessage="1" showErrorMessage="1" sqref="R8:R15">
      <formula1>$BD$1:$BD$8</formula1>
    </dataValidation>
    <dataValidation type="list" allowBlank="1" showInputMessage="1" showErrorMessage="1" sqref="G8:G15">
      <formula1>$BB$1:$BB$9</formula1>
    </dataValidation>
    <dataValidation type="list" allowBlank="1" showInputMessage="1" showErrorMessage="1" sqref="E8:E15">
      <formula1>$BA$1:$BA$14</formula1>
    </dataValidation>
    <dataValidation type="list" allowBlank="1" showInputMessage="1" showErrorMessage="1" sqref="J12:J15">
      <formula1>$BC$1:$BC$1328</formula1>
    </dataValidation>
    <dataValidation type="list" allowBlank="1" showInputMessage="1" showErrorMessage="1" sqref="J8:J11">
      <formula1>$BC$3:$BC$1331</formula1>
    </dataValidation>
    <dataValidation type="list" allowBlank="1" showInputMessage="1" showErrorMessage="1" sqref="J16:J17 J19:J119">
      <formula1>$BC$1:$BC$788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colBreaks count="1" manualBreakCount="1">
    <brk id="13" max="14" man="1"/>
  </colBreaks>
  <ignoredErrors>
    <ignoredError sqref="B8 B13:B14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O805"/>
  <sheetViews>
    <sheetView zoomScalePageLayoutView="0" workbookViewId="0" topLeftCell="A1">
      <selection activeCell="A1" sqref="A1"/>
    </sheetView>
  </sheetViews>
  <sheetFormatPr defaultColWidth="9.140625" defaultRowHeight="15" outlineLevelCol="1"/>
  <cols>
    <col min="2" max="2" width="15.421875" style="25" customWidth="1"/>
    <col min="3" max="3" width="13.28125" style="0" customWidth="1"/>
    <col min="4" max="4" width="12.57421875" style="0" customWidth="1"/>
    <col min="5" max="5" width="12.140625" style="50" bestFit="1" customWidth="1"/>
    <col min="6" max="6" width="12.421875" style="4" bestFit="1" customWidth="1"/>
    <col min="7" max="7" width="11.421875" style="4" bestFit="1" customWidth="1"/>
    <col min="8" max="8" width="13.57421875" style="5" customWidth="1"/>
    <col min="9" max="9" width="15.421875" style="5" bestFit="1" customWidth="1"/>
    <col min="10" max="10" width="45.28125" style="4" customWidth="1"/>
    <col min="11" max="11" width="13.00390625" style="4" customWidth="1"/>
    <col min="12" max="12" width="11.7109375" style="4" customWidth="1"/>
    <col min="13" max="13" width="13.57421875" style="4" customWidth="1"/>
    <col min="14" max="14" width="15.140625" style="4" customWidth="1"/>
    <col min="15" max="15" width="9.140625" style="33" customWidth="1"/>
    <col min="16" max="16" width="11.57421875" style="55" customWidth="1"/>
    <col min="17" max="17" width="11.28125" style="0" customWidth="1"/>
    <col min="18" max="18" width="10.7109375" style="0" bestFit="1" customWidth="1"/>
    <col min="19" max="19" width="12.00390625" style="14" customWidth="1"/>
    <col min="20" max="20" width="9.140625" style="14" customWidth="1"/>
    <col min="21" max="21" width="14.00390625" style="14" customWidth="1"/>
    <col min="22" max="22" width="12.28125" style="0" bestFit="1" customWidth="1"/>
    <col min="53" max="53" width="11.00390625" style="0" customWidth="1" outlineLevel="1"/>
    <col min="54" max="54" width="11.421875" style="0" customWidth="1" outlineLevel="1"/>
    <col min="55" max="55" width="69.7109375" style="0" customWidth="1" outlineLevel="1"/>
    <col min="56" max="56" width="10.7109375" style="0" customWidth="1" outlineLevel="1"/>
    <col min="145" max="145" width="9.28125" style="0" customWidth="1"/>
  </cols>
  <sheetData>
    <row r="1" spans="2:55" s="1" customFormat="1" ht="15">
      <c r="B1" s="24"/>
      <c r="E1" s="48"/>
      <c r="F1" s="23"/>
      <c r="G1" s="23"/>
      <c r="H1" s="34"/>
      <c r="I1" s="34"/>
      <c r="J1" s="23"/>
      <c r="K1" s="23"/>
      <c r="L1" s="23"/>
      <c r="M1" s="23"/>
      <c r="N1" s="24"/>
      <c r="S1" s="28"/>
      <c r="T1" s="28"/>
      <c r="U1" s="28"/>
      <c r="BC1"/>
    </row>
    <row r="2" spans="2:56" s="1" customFormat="1" ht="15.75">
      <c r="B2" s="24"/>
      <c r="D2" s="15" t="s">
        <v>1515</v>
      </c>
      <c r="E2" s="48"/>
      <c r="F2" s="23"/>
      <c r="G2" s="23"/>
      <c r="H2" s="34"/>
      <c r="I2" s="34"/>
      <c r="J2" s="23"/>
      <c r="K2" s="23"/>
      <c r="L2" s="23"/>
      <c r="M2" s="23"/>
      <c r="N2" s="24"/>
      <c r="P2" s="15"/>
      <c r="S2" s="28"/>
      <c r="T2" s="28"/>
      <c r="U2" s="28"/>
      <c r="BA2" t="s">
        <v>1875</v>
      </c>
      <c r="BB2" t="s">
        <v>1876</v>
      </c>
      <c r="BC2" t="s">
        <v>1877</v>
      </c>
      <c r="BD2" t="s">
        <v>1878</v>
      </c>
    </row>
    <row r="3" spans="2:56" s="1" customFormat="1" ht="15.75">
      <c r="B3" s="24"/>
      <c r="D3" s="15" t="s">
        <v>8</v>
      </c>
      <c r="E3" s="48"/>
      <c r="F3" s="23"/>
      <c r="G3" s="23"/>
      <c r="H3" s="34"/>
      <c r="I3" s="34"/>
      <c r="J3" s="23"/>
      <c r="K3" s="23"/>
      <c r="L3" s="23"/>
      <c r="M3" s="23"/>
      <c r="N3" s="24"/>
      <c r="P3" s="15"/>
      <c r="S3" s="28"/>
      <c r="T3" s="28"/>
      <c r="U3" s="28"/>
      <c r="BA3" t="s">
        <v>1879</v>
      </c>
      <c r="BB3" t="s">
        <v>1880</v>
      </c>
      <c r="BC3" t="s">
        <v>1882</v>
      </c>
      <c r="BD3" t="s">
        <v>1883</v>
      </c>
    </row>
    <row r="4" spans="2:56" s="1" customFormat="1" ht="15.75">
      <c r="B4" s="24"/>
      <c r="D4" s="15" t="s">
        <v>31</v>
      </c>
      <c r="E4" s="48"/>
      <c r="F4" s="23"/>
      <c r="G4" s="23"/>
      <c r="H4" s="34"/>
      <c r="I4" s="34"/>
      <c r="J4" s="23"/>
      <c r="K4" s="23"/>
      <c r="L4" s="23"/>
      <c r="M4" s="23"/>
      <c r="N4" s="24"/>
      <c r="P4" s="15"/>
      <c r="S4" s="28"/>
      <c r="T4" s="28"/>
      <c r="U4" s="28"/>
      <c r="BA4" t="s">
        <v>1884</v>
      </c>
      <c r="BB4" t="s">
        <v>1885</v>
      </c>
      <c r="BC4" t="s">
        <v>1886</v>
      </c>
      <c r="BD4" t="s">
        <v>1887</v>
      </c>
    </row>
    <row r="5" spans="2:56" s="1" customFormat="1" ht="15">
      <c r="B5" s="24"/>
      <c r="E5" s="48"/>
      <c r="F5" s="23"/>
      <c r="G5" s="23"/>
      <c r="H5" s="34"/>
      <c r="I5" s="34"/>
      <c r="J5" s="23"/>
      <c r="K5" s="23"/>
      <c r="L5" s="23"/>
      <c r="M5" s="23"/>
      <c r="N5" s="24"/>
      <c r="S5" s="28"/>
      <c r="T5" s="28"/>
      <c r="U5" s="28"/>
      <c r="BA5" t="s">
        <v>1888</v>
      </c>
      <c r="BB5" t="s">
        <v>1889</v>
      </c>
      <c r="BC5" t="s">
        <v>1890</v>
      </c>
      <c r="BD5" t="s">
        <v>1891</v>
      </c>
    </row>
    <row r="6" spans="2:56" s="1" customFormat="1" ht="15">
      <c r="B6" s="24"/>
      <c r="E6" s="48"/>
      <c r="F6" s="23"/>
      <c r="G6" s="23"/>
      <c r="H6" s="34"/>
      <c r="I6" s="34"/>
      <c r="J6" s="23"/>
      <c r="K6" s="23"/>
      <c r="L6" s="23"/>
      <c r="M6" s="23"/>
      <c r="N6" s="24"/>
      <c r="S6" s="28"/>
      <c r="T6" s="28"/>
      <c r="U6" s="28"/>
      <c r="BA6" t="s">
        <v>1892</v>
      </c>
      <c r="BB6" t="s">
        <v>1893</v>
      </c>
      <c r="BC6" t="s">
        <v>1894</v>
      </c>
      <c r="BD6" t="s">
        <v>1895</v>
      </c>
    </row>
    <row r="7" spans="1:145" s="3" customFormat="1" ht="15">
      <c r="A7" s="7" t="s">
        <v>1854</v>
      </c>
      <c r="B7" s="81" t="s">
        <v>1855</v>
      </c>
      <c r="C7" s="7" t="s">
        <v>1856</v>
      </c>
      <c r="D7" s="7" t="s">
        <v>1857</v>
      </c>
      <c r="E7" s="7" t="s">
        <v>1858</v>
      </c>
      <c r="F7" s="7" t="s">
        <v>1859</v>
      </c>
      <c r="G7" s="7" t="s">
        <v>1860</v>
      </c>
      <c r="H7" s="7" t="s">
        <v>1861</v>
      </c>
      <c r="I7" s="7" t="s">
        <v>1862</v>
      </c>
      <c r="J7" s="7" t="s">
        <v>1863</v>
      </c>
      <c r="K7" s="7" t="s">
        <v>1864</v>
      </c>
      <c r="L7" s="7" t="s">
        <v>1865</v>
      </c>
      <c r="M7" s="81" t="s">
        <v>1866</v>
      </c>
      <c r="N7" s="7" t="s">
        <v>1867</v>
      </c>
      <c r="O7" s="81" t="s">
        <v>1868</v>
      </c>
      <c r="P7" s="80" t="s">
        <v>1869</v>
      </c>
      <c r="Q7" s="7" t="s">
        <v>1870</v>
      </c>
      <c r="R7" s="7" t="s">
        <v>1871</v>
      </c>
      <c r="S7" s="7" t="s">
        <v>1843</v>
      </c>
      <c r="T7" s="7" t="s">
        <v>1872</v>
      </c>
      <c r="U7" s="7" t="s">
        <v>1873</v>
      </c>
      <c r="V7" s="7" t="s">
        <v>1874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1896</v>
      </c>
      <c r="BB7" t="s">
        <v>1897</v>
      </c>
      <c r="BC7" t="s">
        <v>1898</v>
      </c>
      <c r="BD7" t="s">
        <v>1899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s="6">
        <v>1</v>
      </c>
      <c r="B8" s="71">
        <v>56771541193</v>
      </c>
      <c r="C8" s="11" t="s">
        <v>1400</v>
      </c>
      <c r="D8" s="11" t="s">
        <v>1504</v>
      </c>
      <c r="E8" s="6" t="s">
        <v>1896</v>
      </c>
      <c r="F8" s="6">
        <v>90</v>
      </c>
      <c r="G8" s="6" t="s">
        <v>1904</v>
      </c>
      <c r="H8" s="9" t="s">
        <v>1497</v>
      </c>
      <c r="I8" s="9" t="s">
        <v>1498</v>
      </c>
      <c r="J8" s="6" t="s">
        <v>594</v>
      </c>
      <c r="K8" s="6" t="s">
        <v>1499</v>
      </c>
      <c r="L8" s="6">
        <v>5</v>
      </c>
      <c r="M8" s="12" t="s">
        <v>1847</v>
      </c>
      <c r="N8" s="6">
        <v>1</v>
      </c>
      <c r="O8" s="18">
        <f>28+45+20</f>
        <v>93</v>
      </c>
      <c r="P8" s="62"/>
      <c r="Q8" s="6"/>
      <c r="R8" s="6"/>
      <c r="S8" s="63" t="s">
        <v>137</v>
      </c>
      <c r="T8" s="6"/>
      <c r="U8" s="13" t="s">
        <v>138</v>
      </c>
      <c r="V8" s="6"/>
      <c r="W8" s="14"/>
      <c r="BB8" s="1"/>
      <c r="BC8" t="s">
        <v>553</v>
      </c>
      <c r="BD8" s="1"/>
    </row>
    <row r="9" spans="1:56" ht="15">
      <c r="A9" s="6">
        <v>2</v>
      </c>
      <c r="B9" s="71">
        <v>25411784712</v>
      </c>
      <c r="C9" s="11" t="s">
        <v>1289</v>
      </c>
      <c r="D9" s="11" t="s">
        <v>1284</v>
      </c>
      <c r="E9" s="6" t="s">
        <v>1896</v>
      </c>
      <c r="F9" s="6">
        <v>90</v>
      </c>
      <c r="G9" s="6" t="s">
        <v>1904</v>
      </c>
      <c r="H9" s="9" t="s">
        <v>1280</v>
      </c>
      <c r="I9" s="9" t="s">
        <v>1281</v>
      </c>
      <c r="J9" s="6" t="s">
        <v>858</v>
      </c>
      <c r="K9" s="6" t="s">
        <v>1282</v>
      </c>
      <c r="L9" s="6">
        <v>5</v>
      </c>
      <c r="M9" s="12" t="s">
        <v>1847</v>
      </c>
      <c r="N9" s="6">
        <v>2</v>
      </c>
      <c r="O9" s="18">
        <f>26+35+20</f>
        <v>81</v>
      </c>
      <c r="P9" s="62"/>
      <c r="Q9" s="6"/>
      <c r="R9" s="6"/>
      <c r="S9" s="63" t="s">
        <v>139</v>
      </c>
      <c r="T9" s="6"/>
      <c r="U9" s="13" t="s">
        <v>140</v>
      </c>
      <c r="V9" s="6"/>
      <c r="W9" s="14"/>
      <c r="BB9" s="1"/>
      <c r="BC9" t="s">
        <v>555</v>
      </c>
      <c r="BD9" s="1"/>
    </row>
    <row r="10" spans="1:56" ht="15">
      <c r="A10" s="6">
        <v>3</v>
      </c>
      <c r="B10" s="71">
        <v>52958685258</v>
      </c>
      <c r="C10" s="11" t="s">
        <v>1432</v>
      </c>
      <c r="D10" s="11" t="s">
        <v>1448</v>
      </c>
      <c r="E10" s="6" t="s">
        <v>1896</v>
      </c>
      <c r="F10" s="6">
        <v>90</v>
      </c>
      <c r="G10" s="6" t="s">
        <v>1904</v>
      </c>
      <c r="H10" s="9" t="s">
        <v>1353</v>
      </c>
      <c r="I10" s="9" t="s">
        <v>1335</v>
      </c>
      <c r="J10" s="6" t="s">
        <v>275</v>
      </c>
      <c r="K10" s="6" t="s">
        <v>1242</v>
      </c>
      <c r="L10" s="6">
        <v>5</v>
      </c>
      <c r="M10" s="12" t="s">
        <v>1847</v>
      </c>
      <c r="N10" s="6">
        <v>3</v>
      </c>
      <c r="O10" s="18">
        <f>26+34+19</f>
        <v>79</v>
      </c>
      <c r="P10" s="62"/>
      <c r="Q10" s="6"/>
      <c r="R10" s="6"/>
      <c r="S10" s="63" t="s">
        <v>135</v>
      </c>
      <c r="T10" s="6"/>
      <c r="U10" s="13" t="s">
        <v>136</v>
      </c>
      <c r="V10" s="6"/>
      <c r="W10" s="14"/>
      <c r="BB10" s="1"/>
      <c r="BC10" t="s">
        <v>558</v>
      </c>
      <c r="BD10" s="1"/>
    </row>
    <row r="11" spans="1:56" ht="15">
      <c r="A11" s="6">
        <v>4</v>
      </c>
      <c r="B11" s="71">
        <v>24079589499</v>
      </c>
      <c r="C11" s="11" t="s">
        <v>1290</v>
      </c>
      <c r="D11" s="11" t="s">
        <v>1291</v>
      </c>
      <c r="E11" s="6" t="s">
        <v>1896</v>
      </c>
      <c r="F11" s="6">
        <v>90</v>
      </c>
      <c r="G11" s="6" t="s">
        <v>1904</v>
      </c>
      <c r="H11" s="9" t="s">
        <v>1280</v>
      </c>
      <c r="I11" s="9" t="s">
        <v>1281</v>
      </c>
      <c r="J11" s="6" t="s">
        <v>858</v>
      </c>
      <c r="K11" s="6" t="s">
        <v>1282</v>
      </c>
      <c r="L11" s="6">
        <v>5</v>
      </c>
      <c r="M11" s="12" t="s">
        <v>1847</v>
      </c>
      <c r="N11" s="6">
        <v>4</v>
      </c>
      <c r="O11" s="18">
        <f>16+31+17</f>
        <v>64</v>
      </c>
      <c r="P11" s="62"/>
      <c r="Q11" s="6"/>
      <c r="R11" s="6"/>
      <c r="S11" s="63" t="s">
        <v>141</v>
      </c>
      <c r="T11" s="6"/>
      <c r="U11" s="13" t="s">
        <v>142</v>
      </c>
      <c r="V11" s="6"/>
      <c r="W11" s="14"/>
      <c r="BB11" s="1"/>
      <c r="BC11" t="s">
        <v>559</v>
      </c>
      <c r="BD11" s="1"/>
    </row>
    <row r="12" spans="1:56" ht="15">
      <c r="A12" s="6">
        <v>5</v>
      </c>
      <c r="B12" s="71">
        <v>51294623338</v>
      </c>
      <c r="C12" s="11" t="s">
        <v>1318</v>
      </c>
      <c r="D12" s="11" t="s">
        <v>1303</v>
      </c>
      <c r="E12" s="6" t="s">
        <v>1896</v>
      </c>
      <c r="F12" s="6">
        <v>90</v>
      </c>
      <c r="G12" s="6" t="s">
        <v>1904</v>
      </c>
      <c r="H12" s="9" t="s">
        <v>1851</v>
      </c>
      <c r="I12" s="9" t="s">
        <v>1316</v>
      </c>
      <c r="J12" s="6" t="s">
        <v>1823</v>
      </c>
      <c r="K12" s="6" t="s">
        <v>1242</v>
      </c>
      <c r="L12" s="6">
        <v>5</v>
      </c>
      <c r="M12" s="12" t="s">
        <v>1847</v>
      </c>
      <c r="N12" s="6">
        <v>5</v>
      </c>
      <c r="O12" s="18">
        <f>19+26+15</f>
        <v>60</v>
      </c>
      <c r="P12" s="62"/>
      <c r="Q12" s="6"/>
      <c r="R12" s="6"/>
      <c r="S12" s="63" t="s">
        <v>252</v>
      </c>
      <c r="T12" s="6"/>
      <c r="U12" s="13" t="s">
        <v>143</v>
      </c>
      <c r="V12" s="6"/>
      <c r="W12" s="14"/>
      <c r="BB12" s="1"/>
      <c r="BC12" t="s">
        <v>561</v>
      </c>
      <c r="BD12" s="1"/>
    </row>
    <row r="13" spans="1:56" ht="15">
      <c r="A13" s="6">
        <v>6</v>
      </c>
      <c r="B13" s="71">
        <v>47856075937</v>
      </c>
      <c r="C13" s="11" t="s">
        <v>1307</v>
      </c>
      <c r="D13" s="11" t="s">
        <v>1317</v>
      </c>
      <c r="E13" s="6" t="s">
        <v>1896</v>
      </c>
      <c r="F13" s="6">
        <v>90</v>
      </c>
      <c r="G13" s="6" t="s">
        <v>1904</v>
      </c>
      <c r="H13" s="9" t="s">
        <v>1851</v>
      </c>
      <c r="I13" s="9" t="s">
        <v>1316</v>
      </c>
      <c r="J13" s="6" t="s">
        <v>1823</v>
      </c>
      <c r="K13" s="6" t="s">
        <v>1242</v>
      </c>
      <c r="L13" s="6">
        <v>5</v>
      </c>
      <c r="M13" s="12" t="s">
        <v>1847</v>
      </c>
      <c r="N13" s="6">
        <v>6</v>
      </c>
      <c r="O13" s="18">
        <f>14+30+15</f>
        <v>59</v>
      </c>
      <c r="P13" s="62"/>
      <c r="Q13" s="6"/>
      <c r="R13" s="6"/>
      <c r="S13" s="63" t="s">
        <v>734</v>
      </c>
      <c r="T13" s="6"/>
      <c r="U13" s="13" t="s">
        <v>144</v>
      </c>
      <c r="V13" s="6"/>
      <c r="W13" s="14"/>
      <c r="BB13" s="1"/>
      <c r="BC13" t="s">
        <v>562</v>
      </c>
      <c r="BD13" s="1"/>
    </row>
    <row r="14" spans="23:56" ht="15">
      <c r="W14" s="14"/>
      <c r="BB14" s="1"/>
      <c r="BC14" t="s">
        <v>678</v>
      </c>
      <c r="BD14" s="1"/>
    </row>
    <row r="15" spans="23:56" ht="15">
      <c r="W15" s="14"/>
      <c r="BB15" s="1"/>
      <c r="BC15" t="s">
        <v>679</v>
      </c>
      <c r="BD15" s="1"/>
    </row>
    <row r="16" spans="23:56" ht="15">
      <c r="W16" s="14"/>
      <c r="BB16" s="1"/>
      <c r="BC16" t="s">
        <v>680</v>
      </c>
      <c r="BD16" s="1"/>
    </row>
    <row r="17" spans="23:56" ht="15">
      <c r="W17" s="14"/>
      <c r="BB17" s="1"/>
      <c r="BC17" t="s">
        <v>681</v>
      </c>
      <c r="BD17" s="1"/>
    </row>
    <row r="18" spans="23:56" ht="15">
      <c r="W18" s="14"/>
      <c r="BB18" s="1"/>
      <c r="BC18" t="s">
        <v>682</v>
      </c>
      <c r="BD18" s="1"/>
    </row>
    <row r="19" spans="23:56" ht="15">
      <c r="W19" s="14"/>
      <c r="BB19" s="1"/>
      <c r="BC19" t="s">
        <v>683</v>
      </c>
      <c r="BD19" s="1"/>
    </row>
    <row r="20" spans="23:56" ht="15">
      <c r="W20" s="14"/>
      <c r="BB20" s="1"/>
      <c r="BC20" t="s">
        <v>684</v>
      </c>
      <c r="BD20" s="1"/>
    </row>
    <row r="21" spans="23:56" ht="15">
      <c r="W21" s="14"/>
      <c r="BB21" s="1"/>
      <c r="BC21" t="s">
        <v>685</v>
      </c>
      <c r="BD21" s="1"/>
    </row>
    <row r="22" spans="23:56" ht="15">
      <c r="W22" s="14"/>
      <c r="BB22" s="1"/>
      <c r="BC22" t="s">
        <v>686</v>
      </c>
      <c r="BD22" s="1"/>
    </row>
    <row r="23" spans="23:56" ht="15">
      <c r="W23" s="14"/>
      <c r="BB23" s="1"/>
      <c r="BC23" t="s">
        <v>688</v>
      </c>
      <c r="BD23" s="1"/>
    </row>
    <row r="24" spans="23:56" ht="15">
      <c r="W24" s="14"/>
      <c r="BB24" s="1"/>
      <c r="BC24" t="s">
        <v>689</v>
      </c>
      <c r="BD24" s="1"/>
    </row>
    <row r="25" spans="23:56" ht="15">
      <c r="W25" s="14"/>
      <c r="BB25" s="1"/>
      <c r="BC25" t="s">
        <v>690</v>
      </c>
      <c r="BD25" s="1"/>
    </row>
    <row r="26" spans="23:56" ht="15">
      <c r="W26" s="14"/>
      <c r="BB26" s="1"/>
      <c r="BC26" t="s">
        <v>740</v>
      </c>
      <c r="BD26" s="1"/>
    </row>
    <row r="27" spans="23:56" ht="15">
      <c r="W27" s="14"/>
      <c r="BB27" s="1"/>
      <c r="BC27" t="s">
        <v>741</v>
      </c>
      <c r="BD27" s="1"/>
    </row>
    <row r="28" spans="23:56" ht="15">
      <c r="W28" s="14"/>
      <c r="BB28" s="1"/>
      <c r="BC28" t="s">
        <v>742</v>
      </c>
      <c r="BD28" s="1"/>
    </row>
    <row r="29" spans="23:56" ht="15">
      <c r="W29" s="14"/>
      <c r="BB29" s="1"/>
      <c r="BC29" t="s">
        <v>743</v>
      </c>
      <c r="BD29" s="1"/>
    </row>
    <row r="30" spans="23:56" ht="15">
      <c r="W30" s="14"/>
      <c r="BB30" s="1"/>
      <c r="BC30" t="s">
        <v>744</v>
      </c>
      <c r="BD30" s="1"/>
    </row>
    <row r="31" spans="23:56" ht="15">
      <c r="W31" s="14"/>
      <c r="BB31" s="1"/>
      <c r="BC31" t="s">
        <v>745</v>
      </c>
      <c r="BD31" s="1"/>
    </row>
    <row r="32" spans="23:56" ht="15">
      <c r="W32" s="14"/>
      <c r="BB32" s="1"/>
      <c r="BC32" t="s">
        <v>746</v>
      </c>
      <c r="BD32" s="1"/>
    </row>
    <row r="33" spans="23:56" ht="15">
      <c r="W33" s="14"/>
      <c r="BB33" s="1"/>
      <c r="BC33" t="s">
        <v>747</v>
      </c>
      <c r="BD33" s="1"/>
    </row>
    <row r="34" spans="23:56" ht="15">
      <c r="W34" s="14"/>
      <c r="BB34" s="1"/>
      <c r="BC34" t="s">
        <v>748</v>
      </c>
      <c r="BD34" s="1"/>
    </row>
    <row r="35" spans="23:56" ht="15">
      <c r="W35" s="14"/>
      <c r="BB35" s="1"/>
      <c r="BC35" t="s">
        <v>749</v>
      </c>
      <c r="BD35" s="1"/>
    </row>
    <row r="36" spans="54:56" ht="15">
      <c r="BB36" s="1"/>
      <c r="BC36" t="s">
        <v>750</v>
      </c>
      <c r="BD36" s="1"/>
    </row>
    <row r="37" spans="54:56" ht="15">
      <c r="BB37" s="1"/>
      <c r="BC37" t="s">
        <v>751</v>
      </c>
      <c r="BD37" s="1"/>
    </row>
    <row r="38" spans="54:56" ht="15">
      <c r="BB38" s="1"/>
      <c r="BC38" t="s">
        <v>752</v>
      </c>
      <c r="BD38" s="1"/>
    </row>
    <row r="39" spans="54:56" ht="15">
      <c r="BB39" s="1"/>
      <c r="BC39" t="s">
        <v>753</v>
      </c>
      <c r="BD39" s="1"/>
    </row>
    <row r="40" spans="54:56" ht="15">
      <c r="BB40" s="1"/>
      <c r="BC40" t="s">
        <v>754</v>
      </c>
      <c r="BD40" s="1"/>
    </row>
    <row r="41" spans="54:56" ht="15">
      <c r="BB41" s="1"/>
      <c r="BC41" t="s">
        <v>755</v>
      </c>
      <c r="BD41" s="1"/>
    </row>
    <row r="42" spans="54:56" ht="15">
      <c r="BB42" s="1"/>
      <c r="BC42" t="s">
        <v>756</v>
      </c>
      <c r="BD42" s="1"/>
    </row>
    <row r="43" spans="54:56" ht="15">
      <c r="BB43" s="1"/>
      <c r="BC43" t="s">
        <v>757</v>
      </c>
      <c r="BD43" s="1"/>
    </row>
    <row r="44" spans="54:56" ht="15">
      <c r="BB44" s="1"/>
      <c r="BC44" t="s">
        <v>758</v>
      </c>
      <c r="BD44" s="1"/>
    </row>
    <row r="45" spans="54:56" ht="15">
      <c r="BB45" s="1"/>
      <c r="BC45" t="s">
        <v>759</v>
      </c>
      <c r="BD45" s="1"/>
    </row>
    <row r="46" spans="54:56" ht="15">
      <c r="BB46" s="1"/>
      <c r="BC46" t="s">
        <v>760</v>
      </c>
      <c r="BD46" s="1"/>
    </row>
    <row r="47" spans="54:56" ht="15">
      <c r="BB47" s="1"/>
      <c r="BC47" t="s">
        <v>761</v>
      </c>
      <c r="BD47" s="1"/>
    </row>
    <row r="48" spans="54:56" ht="15">
      <c r="BB48" s="1"/>
      <c r="BC48" t="s">
        <v>762</v>
      </c>
      <c r="BD48" s="1"/>
    </row>
    <row r="49" spans="54:56" ht="15">
      <c r="BB49" s="1"/>
      <c r="BC49" t="s">
        <v>763</v>
      </c>
      <c r="BD49" s="1"/>
    </row>
    <row r="50" spans="54:56" ht="15">
      <c r="BB50" s="1"/>
      <c r="BC50" t="s">
        <v>764</v>
      </c>
      <c r="BD50" s="1"/>
    </row>
    <row r="51" spans="54:56" ht="15">
      <c r="BB51" s="1"/>
      <c r="BC51" t="s">
        <v>765</v>
      </c>
      <c r="BD51" s="1"/>
    </row>
    <row r="52" spans="54:56" ht="15">
      <c r="BB52" s="1"/>
      <c r="BC52" t="s">
        <v>766</v>
      </c>
      <c r="BD52" s="1"/>
    </row>
    <row r="53" spans="54:56" ht="15">
      <c r="BB53" s="1"/>
      <c r="BC53" t="s">
        <v>767</v>
      </c>
      <c r="BD53" s="1"/>
    </row>
    <row r="54" spans="54:56" ht="15">
      <c r="BB54" s="1"/>
      <c r="BC54" t="s">
        <v>768</v>
      </c>
      <c r="BD54" s="1"/>
    </row>
    <row r="55" spans="54:56" ht="15">
      <c r="BB55" s="1"/>
      <c r="BC55" t="s">
        <v>769</v>
      </c>
      <c r="BD55" s="1"/>
    </row>
    <row r="56" spans="54:56" ht="15">
      <c r="BB56" s="1"/>
      <c r="BC56" t="s">
        <v>770</v>
      </c>
      <c r="BD56" s="1"/>
    </row>
    <row r="57" spans="54:56" ht="15">
      <c r="BB57" s="1"/>
      <c r="BC57" t="s">
        <v>771</v>
      </c>
      <c r="BD57" s="1"/>
    </row>
    <row r="58" spans="54:56" ht="15">
      <c r="BB58" s="1"/>
      <c r="BC58" t="s">
        <v>772</v>
      </c>
      <c r="BD58" s="1"/>
    </row>
    <row r="59" spans="54:56" ht="15">
      <c r="BB59" s="1"/>
      <c r="BC59" t="s">
        <v>773</v>
      </c>
      <c r="BD59" s="1"/>
    </row>
    <row r="60" spans="54:56" ht="15">
      <c r="BB60" s="1"/>
      <c r="BC60" t="s">
        <v>774</v>
      </c>
      <c r="BD60" s="1"/>
    </row>
    <row r="61" spans="54:56" ht="15">
      <c r="BB61" s="1"/>
      <c r="BC61" t="s">
        <v>775</v>
      </c>
      <c r="BD61" s="1"/>
    </row>
    <row r="62" spans="54:56" ht="15">
      <c r="BB62" s="1"/>
      <c r="BC62" t="s">
        <v>776</v>
      </c>
      <c r="BD62" s="1"/>
    </row>
    <row r="63" spans="54:56" ht="15">
      <c r="BB63" s="1"/>
      <c r="BC63" t="s">
        <v>777</v>
      </c>
      <c r="BD63" s="1"/>
    </row>
    <row r="64" spans="54:56" ht="15">
      <c r="BB64" s="1"/>
      <c r="BC64" t="s">
        <v>778</v>
      </c>
      <c r="BD64" s="1"/>
    </row>
    <row r="65" spans="54:56" ht="15">
      <c r="BB65" s="1"/>
      <c r="BC65" t="s">
        <v>779</v>
      </c>
      <c r="BD65" s="1"/>
    </row>
    <row r="66" spans="54:56" ht="15">
      <c r="BB66" s="1"/>
      <c r="BC66" t="s">
        <v>780</v>
      </c>
      <c r="BD66" s="1"/>
    </row>
    <row r="67" spans="54:56" ht="15">
      <c r="BB67" s="1"/>
      <c r="BC67" t="s">
        <v>781</v>
      </c>
      <c r="BD67" s="1"/>
    </row>
    <row r="68" spans="54:56" ht="15">
      <c r="BB68" s="1"/>
      <c r="BC68" t="s">
        <v>782</v>
      </c>
      <c r="BD68" s="1"/>
    </row>
    <row r="69" spans="54:56" ht="15">
      <c r="BB69" s="1"/>
      <c r="BC69" t="s">
        <v>783</v>
      </c>
      <c r="BD69" s="1"/>
    </row>
    <row r="70" spans="54:56" ht="15">
      <c r="BB70" s="1"/>
      <c r="BC70" t="s">
        <v>784</v>
      </c>
      <c r="BD70" s="1"/>
    </row>
    <row r="71" spans="54:56" ht="15">
      <c r="BB71" s="1"/>
      <c r="BC71" t="s">
        <v>785</v>
      </c>
      <c r="BD71" s="1"/>
    </row>
    <row r="72" spans="54:56" ht="15">
      <c r="BB72" s="1"/>
      <c r="BC72" t="s">
        <v>786</v>
      </c>
      <c r="BD72" s="1"/>
    </row>
    <row r="73" spans="54:56" ht="15">
      <c r="BB73" s="1"/>
      <c r="BC73" t="s">
        <v>787</v>
      </c>
      <c r="BD73" s="1"/>
    </row>
    <row r="74" spans="54:56" ht="15">
      <c r="BB74" s="1"/>
      <c r="BC74" t="s">
        <v>788</v>
      </c>
      <c r="BD74" s="1"/>
    </row>
    <row r="75" spans="54:56" ht="15">
      <c r="BB75" s="1"/>
      <c r="BC75" t="s">
        <v>789</v>
      </c>
      <c r="BD75" s="1"/>
    </row>
    <row r="76" spans="54:56" ht="15">
      <c r="BB76" s="1"/>
      <c r="BC76" t="s">
        <v>790</v>
      </c>
      <c r="BD76" s="1"/>
    </row>
    <row r="77" spans="54:56" ht="15">
      <c r="BB77" s="1"/>
      <c r="BC77" t="s">
        <v>791</v>
      </c>
      <c r="BD77" s="1"/>
    </row>
    <row r="78" spans="54:56" ht="15">
      <c r="BB78" s="1"/>
      <c r="BC78" t="s">
        <v>792</v>
      </c>
      <c r="BD78" s="1"/>
    </row>
    <row r="79" spans="54:56" ht="15">
      <c r="BB79" s="1"/>
      <c r="BC79" t="s">
        <v>793</v>
      </c>
      <c r="BD79" s="1"/>
    </row>
    <row r="80" spans="54:56" ht="15">
      <c r="BB80" s="1"/>
      <c r="BC80" t="s">
        <v>794</v>
      </c>
      <c r="BD80" s="1"/>
    </row>
    <row r="81" spans="54:56" ht="15">
      <c r="BB81" s="1"/>
      <c r="BC81" t="s">
        <v>795</v>
      </c>
      <c r="BD81" s="1"/>
    </row>
    <row r="82" spans="54:56" ht="15">
      <c r="BB82" s="1"/>
      <c r="BC82" t="s">
        <v>796</v>
      </c>
      <c r="BD82" s="1"/>
    </row>
    <row r="83" spans="54:56" ht="15">
      <c r="BB83" s="1"/>
      <c r="BC83" t="s">
        <v>797</v>
      </c>
      <c r="BD83" s="1"/>
    </row>
    <row r="84" spans="54:56" ht="15">
      <c r="BB84" s="1"/>
      <c r="BC84" t="s">
        <v>798</v>
      </c>
      <c r="BD84" s="1"/>
    </row>
    <row r="85" spans="54:56" ht="15">
      <c r="BB85" s="1"/>
      <c r="BC85" t="s">
        <v>799</v>
      </c>
      <c r="BD85" s="1"/>
    </row>
    <row r="86" spans="54:56" ht="15">
      <c r="BB86" s="1"/>
      <c r="BC86" t="s">
        <v>800</v>
      </c>
      <c r="BD86" s="1"/>
    </row>
    <row r="87" spans="54:56" ht="15">
      <c r="BB87" s="1"/>
      <c r="BC87" t="s">
        <v>801</v>
      </c>
      <c r="BD87" s="1"/>
    </row>
    <row r="88" spans="54:56" ht="15">
      <c r="BB88" s="1"/>
      <c r="BC88" t="s">
        <v>802</v>
      </c>
      <c r="BD88" s="1"/>
    </row>
    <row r="89" spans="54:56" ht="15">
      <c r="BB89" s="1"/>
      <c r="BC89" t="s">
        <v>803</v>
      </c>
      <c r="BD89" s="1"/>
    </row>
    <row r="90" spans="54:56" ht="15">
      <c r="BB90" s="1"/>
      <c r="BC90" t="s">
        <v>804</v>
      </c>
      <c r="BD90" s="1"/>
    </row>
    <row r="91" spans="54:56" ht="15">
      <c r="BB91" s="1"/>
      <c r="BC91" t="s">
        <v>805</v>
      </c>
      <c r="BD91" s="1"/>
    </row>
    <row r="92" spans="54:56" ht="15">
      <c r="BB92" s="1"/>
      <c r="BC92" t="s">
        <v>806</v>
      </c>
      <c r="BD92" s="1"/>
    </row>
    <row r="93" spans="54:56" ht="15">
      <c r="BB93" s="1"/>
      <c r="BC93" t="s">
        <v>807</v>
      </c>
      <c r="BD93" s="1"/>
    </row>
    <row r="94" spans="54:56" ht="15">
      <c r="BB94" s="1"/>
      <c r="BC94" t="s">
        <v>808</v>
      </c>
      <c r="BD94" s="1"/>
    </row>
    <row r="95" spans="54:56" ht="15">
      <c r="BB95" s="1"/>
      <c r="BC95" t="s">
        <v>809</v>
      </c>
      <c r="BD95" s="1"/>
    </row>
    <row r="96" spans="54:56" ht="15">
      <c r="BB96" s="1"/>
      <c r="BC96" t="s">
        <v>810</v>
      </c>
      <c r="BD96" s="1"/>
    </row>
    <row r="97" spans="54:56" ht="15">
      <c r="BB97" s="1"/>
      <c r="BC97" t="s">
        <v>811</v>
      </c>
      <c r="BD97" s="1"/>
    </row>
    <row r="98" spans="54:56" ht="15">
      <c r="BB98" s="1"/>
      <c r="BC98" t="s">
        <v>812</v>
      </c>
      <c r="BD98" s="1"/>
    </row>
    <row r="99" spans="54:56" ht="15">
      <c r="BB99" s="1"/>
      <c r="BC99" t="s">
        <v>813</v>
      </c>
      <c r="BD99" s="1"/>
    </row>
    <row r="100" spans="54:56" ht="15">
      <c r="BB100" s="1"/>
      <c r="BC100" t="s">
        <v>814</v>
      </c>
      <c r="BD100" s="1"/>
    </row>
    <row r="101" spans="54:56" ht="15">
      <c r="BB101" s="1"/>
      <c r="BC101" t="s">
        <v>815</v>
      </c>
      <c r="BD101" s="1"/>
    </row>
    <row r="102" spans="54:56" ht="15">
      <c r="BB102" s="1"/>
      <c r="BC102" t="s">
        <v>816</v>
      </c>
      <c r="BD102" s="1"/>
    </row>
    <row r="103" spans="54:56" ht="15">
      <c r="BB103" s="1"/>
      <c r="BC103" t="s">
        <v>817</v>
      </c>
      <c r="BD103" s="1"/>
    </row>
    <row r="104" spans="54:56" ht="15">
      <c r="BB104" s="1"/>
      <c r="BC104" t="s">
        <v>818</v>
      </c>
      <c r="BD104" s="1"/>
    </row>
    <row r="105" spans="54:56" ht="15">
      <c r="BB105" s="1"/>
      <c r="BC105" t="s">
        <v>819</v>
      </c>
      <c r="BD105" s="1"/>
    </row>
    <row r="106" spans="54:56" ht="15">
      <c r="BB106" s="1"/>
      <c r="BC106" t="s">
        <v>820</v>
      </c>
      <c r="BD106" s="1"/>
    </row>
    <row r="107" spans="54:56" ht="15">
      <c r="BB107" s="1"/>
      <c r="BC107" t="s">
        <v>821</v>
      </c>
      <c r="BD107" s="1"/>
    </row>
    <row r="108" spans="54:56" ht="15">
      <c r="BB108" s="1"/>
      <c r="BC108" t="s">
        <v>822</v>
      </c>
      <c r="BD108" s="1"/>
    </row>
    <row r="109" spans="54:56" ht="15">
      <c r="BB109" s="1"/>
      <c r="BC109" t="s">
        <v>823</v>
      </c>
      <c r="BD109" s="1"/>
    </row>
    <row r="110" spans="54:56" ht="15">
      <c r="BB110" s="1"/>
      <c r="BC110" t="s">
        <v>824</v>
      </c>
      <c r="BD110" s="1"/>
    </row>
    <row r="111" spans="54:56" ht="15">
      <c r="BB111" s="1"/>
      <c r="BC111" t="s">
        <v>825</v>
      </c>
      <c r="BD111" s="1"/>
    </row>
    <row r="112" spans="54:56" ht="15">
      <c r="BB112" s="1"/>
      <c r="BC112" t="s">
        <v>826</v>
      </c>
      <c r="BD112" s="1"/>
    </row>
    <row r="113" spans="54:56" ht="15">
      <c r="BB113" s="1"/>
      <c r="BC113" t="s">
        <v>827</v>
      </c>
      <c r="BD113" s="1"/>
    </row>
    <row r="114" spans="54:56" ht="15">
      <c r="BB114" s="1"/>
      <c r="BC114" t="s">
        <v>828</v>
      </c>
      <c r="BD114" s="1"/>
    </row>
    <row r="115" spans="54:56" ht="15">
      <c r="BB115" s="1"/>
      <c r="BC115" t="s">
        <v>829</v>
      </c>
      <c r="BD115" s="1"/>
    </row>
    <row r="116" spans="54:56" ht="15">
      <c r="BB116" s="1"/>
      <c r="BC116" t="s">
        <v>830</v>
      </c>
      <c r="BD116" s="1"/>
    </row>
    <row r="117" spans="54:56" ht="15">
      <c r="BB117" s="1"/>
      <c r="BC117" t="s">
        <v>831</v>
      </c>
      <c r="BD117" s="1"/>
    </row>
    <row r="118" spans="54:56" ht="15">
      <c r="BB118" s="1"/>
      <c r="BC118" t="s">
        <v>832</v>
      </c>
      <c r="BD118" s="1"/>
    </row>
    <row r="119" spans="54:56" ht="15">
      <c r="BB119" s="1"/>
      <c r="BC119" t="s">
        <v>833</v>
      </c>
      <c r="BD119" s="1"/>
    </row>
    <row r="120" spans="54:56" ht="15">
      <c r="BB120" s="1"/>
      <c r="BC120" t="s">
        <v>834</v>
      </c>
      <c r="BD120" s="1"/>
    </row>
    <row r="121" spans="54:56" ht="15">
      <c r="BB121" s="1"/>
      <c r="BC121" t="s">
        <v>835</v>
      </c>
      <c r="BD121" s="1"/>
    </row>
    <row r="122" spans="54:56" ht="15">
      <c r="BB122" s="1"/>
      <c r="BC122" t="s">
        <v>836</v>
      </c>
      <c r="BD122" s="1"/>
    </row>
    <row r="123" spans="54:56" ht="15">
      <c r="BB123" s="1"/>
      <c r="BC123" t="s">
        <v>837</v>
      </c>
      <c r="BD123" s="1"/>
    </row>
    <row r="124" spans="54:56" ht="15">
      <c r="BB124" s="1"/>
      <c r="BC124" t="s">
        <v>838</v>
      </c>
      <c r="BD124" s="1"/>
    </row>
    <row r="125" spans="54:56" ht="15">
      <c r="BB125" s="1"/>
      <c r="BC125" t="s">
        <v>839</v>
      </c>
      <c r="BD125" s="1"/>
    </row>
    <row r="126" spans="54:56" ht="15">
      <c r="BB126" s="1"/>
      <c r="BC126" t="s">
        <v>840</v>
      </c>
      <c r="BD126" s="1"/>
    </row>
    <row r="127" spans="54:56" ht="15">
      <c r="BB127" s="1"/>
      <c r="BC127" t="s">
        <v>841</v>
      </c>
      <c r="BD127" s="1"/>
    </row>
    <row r="128" spans="54:56" ht="15">
      <c r="BB128" s="1"/>
      <c r="BC128" t="s">
        <v>842</v>
      </c>
      <c r="BD128" s="1"/>
    </row>
    <row r="129" spans="54:56" ht="15">
      <c r="BB129" s="1"/>
      <c r="BC129" t="s">
        <v>843</v>
      </c>
      <c r="BD129" s="1"/>
    </row>
    <row r="130" spans="54:56" ht="15">
      <c r="BB130" s="1"/>
      <c r="BC130" t="s">
        <v>844</v>
      </c>
      <c r="BD130" s="1"/>
    </row>
    <row r="131" spans="54:56" ht="15">
      <c r="BB131" s="1"/>
      <c r="BC131" t="s">
        <v>845</v>
      </c>
      <c r="BD131" s="1"/>
    </row>
    <row r="132" spans="54:56" ht="15">
      <c r="BB132" s="1"/>
      <c r="BC132" t="s">
        <v>846</v>
      </c>
      <c r="BD132" s="1"/>
    </row>
    <row r="133" spans="54:56" ht="15">
      <c r="BB133" s="1"/>
      <c r="BC133" t="s">
        <v>847</v>
      </c>
      <c r="BD133" s="1"/>
    </row>
    <row r="134" spans="54:56" ht="15">
      <c r="BB134" s="1"/>
      <c r="BC134" t="s">
        <v>848</v>
      </c>
      <c r="BD134" s="1"/>
    </row>
    <row r="135" spans="54:56" ht="15">
      <c r="BB135" s="1"/>
      <c r="BC135" t="s">
        <v>849</v>
      </c>
      <c r="BD135" s="1"/>
    </row>
    <row r="136" spans="54:56" ht="15">
      <c r="BB136" s="1"/>
      <c r="BC136" t="s">
        <v>850</v>
      </c>
      <c r="BD136" s="1"/>
    </row>
    <row r="137" spans="54:56" ht="15">
      <c r="BB137" s="1"/>
      <c r="BC137" t="s">
        <v>851</v>
      </c>
      <c r="BD137" s="1"/>
    </row>
    <row r="138" spans="54:56" ht="15">
      <c r="BB138" s="1"/>
      <c r="BC138" t="s">
        <v>852</v>
      </c>
      <c r="BD138" s="1"/>
    </row>
    <row r="139" spans="54:56" ht="15">
      <c r="BB139" s="1"/>
      <c r="BC139" t="s">
        <v>853</v>
      </c>
      <c r="BD139" s="1"/>
    </row>
    <row r="140" spans="54:56" ht="15">
      <c r="BB140" s="1"/>
      <c r="BC140" t="s">
        <v>854</v>
      </c>
      <c r="BD140" s="1"/>
    </row>
    <row r="141" spans="54:56" ht="15">
      <c r="BB141" s="1"/>
      <c r="BC141" t="s">
        <v>855</v>
      </c>
      <c r="BD141" s="1"/>
    </row>
    <row r="142" spans="54:56" ht="15">
      <c r="BB142" s="1"/>
      <c r="BC142" t="s">
        <v>856</v>
      </c>
      <c r="BD142" s="1"/>
    </row>
    <row r="143" spans="54:56" ht="15">
      <c r="BB143" s="1"/>
      <c r="BC143" t="s">
        <v>857</v>
      </c>
      <c r="BD143" s="1"/>
    </row>
    <row r="144" spans="54:56" ht="15">
      <c r="BB144" s="1"/>
      <c r="BC144" t="s">
        <v>858</v>
      </c>
      <c r="BD144" s="1"/>
    </row>
    <row r="145" spans="54:56" ht="15">
      <c r="BB145" s="1"/>
      <c r="BC145" t="s">
        <v>859</v>
      </c>
      <c r="BD145" s="1"/>
    </row>
    <row r="146" spans="54:56" ht="15">
      <c r="BB146" s="1"/>
      <c r="BC146" t="s">
        <v>860</v>
      </c>
      <c r="BD146" s="1"/>
    </row>
    <row r="147" spans="54:56" ht="15">
      <c r="BB147" s="1"/>
      <c r="BC147" t="s">
        <v>861</v>
      </c>
      <c r="BD147" s="1"/>
    </row>
    <row r="148" spans="54:56" ht="15">
      <c r="BB148" s="1"/>
      <c r="BC148" t="s">
        <v>862</v>
      </c>
      <c r="BD148" s="1"/>
    </row>
    <row r="149" spans="54:56" ht="15">
      <c r="BB149" s="1"/>
      <c r="BC149" t="s">
        <v>863</v>
      </c>
      <c r="BD149" s="1"/>
    </row>
    <row r="150" spans="54:56" ht="15">
      <c r="BB150" s="1"/>
      <c r="BC150" t="s">
        <v>864</v>
      </c>
      <c r="BD150" s="1"/>
    </row>
    <row r="151" spans="54:56" ht="15">
      <c r="BB151" s="1"/>
      <c r="BC151" t="s">
        <v>865</v>
      </c>
      <c r="BD151" s="1"/>
    </row>
    <row r="152" spans="54:56" ht="15">
      <c r="BB152" s="1"/>
      <c r="BC152" t="s">
        <v>866</v>
      </c>
      <c r="BD152" s="1"/>
    </row>
    <row r="153" spans="54:56" ht="15">
      <c r="BB153" s="1"/>
      <c r="BC153" t="s">
        <v>867</v>
      </c>
      <c r="BD153" s="1"/>
    </row>
    <row r="154" spans="54:56" ht="15">
      <c r="BB154" s="1"/>
      <c r="BC154" t="s">
        <v>868</v>
      </c>
      <c r="BD154" s="1"/>
    </row>
    <row r="155" spans="54:56" ht="15">
      <c r="BB155" s="1"/>
      <c r="BC155" t="s">
        <v>869</v>
      </c>
      <c r="BD155" s="1"/>
    </row>
    <row r="156" spans="54:56" ht="15">
      <c r="BB156" s="1"/>
      <c r="BC156" t="s">
        <v>870</v>
      </c>
      <c r="BD156" s="1"/>
    </row>
    <row r="157" spans="54:56" ht="15">
      <c r="BB157" s="1"/>
      <c r="BC157" t="s">
        <v>871</v>
      </c>
      <c r="BD157" s="1"/>
    </row>
    <row r="158" spans="54:56" ht="15">
      <c r="BB158" s="1"/>
      <c r="BC158" t="s">
        <v>872</v>
      </c>
      <c r="BD158" s="1"/>
    </row>
    <row r="159" spans="54:56" ht="15">
      <c r="BB159" s="1"/>
      <c r="BC159" t="s">
        <v>873</v>
      </c>
      <c r="BD159" s="1"/>
    </row>
    <row r="160" spans="54:56" ht="15">
      <c r="BB160" s="1"/>
      <c r="BC160" t="s">
        <v>874</v>
      </c>
      <c r="BD160" s="1"/>
    </row>
    <row r="161" spans="54:56" ht="15">
      <c r="BB161" s="1"/>
      <c r="BC161" t="s">
        <v>875</v>
      </c>
      <c r="BD161" s="1"/>
    </row>
    <row r="162" spans="54:56" ht="15">
      <c r="BB162" s="1"/>
      <c r="BC162" t="s">
        <v>876</v>
      </c>
      <c r="BD162" s="1"/>
    </row>
    <row r="163" spans="54:56" ht="15">
      <c r="BB163" s="1"/>
      <c r="BC163" t="s">
        <v>877</v>
      </c>
      <c r="BD163" s="1"/>
    </row>
    <row r="164" spans="54:56" ht="15">
      <c r="BB164" s="1"/>
      <c r="BC164" t="s">
        <v>878</v>
      </c>
      <c r="BD164" s="1"/>
    </row>
    <row r="165" spans="54:56" ht="15">
      <c r="BB165" s="1"/>
      <c r="BC165" t="s">
        <v>879</v>
      </c>
      <c r="BD165" s="1"/>
    </row>
    <row r="166" spans="54:56" ht="15">
      <c r="BB166" s="1"/>
      <c r="BC166" t="s">
        <v>880</v>
      </c>
      <c r="BD166" s="1"/>
    </row>
    <row r="167" spans="54:56" ht="15">
      <c r="BB167" s="1"/>
      <c r="BC167" t="s">
        <v>881</v>
      </c>
      <c r="BD167" s="1"/>
    </row>
    <row r="168" spans="54:56" ht="15">
      <c r="BB168" s="1"/>
      <c r="BC168" t="s">
        <v>882</v>
      </c>
      <c r="BD168" s="1"/>
    </row>
    <row r="169" spans="54:56" ht="15">
      <c r="BB169" s="1"/>
      <c r="BC169" t="s">
        <v>883</v>
      </c>
      <c r="BD169" s="1"/>
    </row>
    <row r="170" spans="54:56" ht="15">
      <c r="BB170" s="1"/>
      <c r="BC170" t="s">
        <v>884</v>
      </c>
      <c r="BD170" s="1"/>
    </row>
    <row r="171" spans="54:56" ht="15">
      <c r="BB171" s="1"/>
      <c r="BC171" t="s">
        <v>885</v>
      </c>
      <c r="BD171" s="1"/>
    </row>
    <row r="172" spans="54:56" ht="15">
      <c r="BB172" s="1"/>
      <c r="BC172" t="s">
        <v>886</v>
      </c>
      <c r="BD172" s="1"/>
    </row>
    <row r="173" spans="54:56" ht="15">
      <c r="BB173" s="1"/>
      <c r="BC173" t="s">
        <v>887</v>
      </c>
      <c r="BD173" s="1"/>
    </row>
    <row r="174" spans="54:56" ht="15">
      <c r="BB174" s="1"/>
      <c r="BC174" t="s">
        <v>888</v>
      </c>
      <c r="BD174" s="1"/>
    </row>
    <row r="175" spans="54:56" ht="15">
      <c r="BB175" s="1"/>
      <c r="BC175" t="s">
        <v>889</v>
      </c>
      <c r="BD175" s="1"/>
    </row>
    <row r="176" spans="54:56" ht="15">
      <c r="BB176" s="1"/>
      <c r="BC176" t="s">
        <v>890</v>
      </c>
      <c r="BD176" s="1"/>
    </row>
    <row r="177" spans="54:56" ht="15">
      <c r="BB177" s="1"/>
      <c r="BC177" t="s">
        <v>891</v>
      </c>
      <c r="BD177" s="1"/>
    </row>
    <row r="178" spans="54:56" ht="15">
      <c r="BB178" s="1"/>
      <c r="BC178" t="s">
        <v>892</v>
      </c>
      <c r="BD178" s="1"/>
    </row>
    <row r="179" spans="54:56" ht="15">
      <c r="BB179" s="1"/>
      <c r="BC179" t="s">
        <v>893</v>
      </c>
      <c r="BD179" s="1"/>
    </row>
    <row r="180" spans="54:56" ht="15">
      <c r="BB180" s="1"/>
      <c r="BC180" t="s">
        <v>894</v>
      </c>
      <c r="BD180" s="1"/>
    </row>
    <row r="181" spans="54:56" ht="15">
      <c r="BB181" s="1"/>
      <c r="BC181" t="s">
        <v>895</v>
      </c>
      <c r="BD181" s="1"/>
    </row>
    <row r="182" spans="54:56" ht="15">
      <c r="BB182" s="1"/>
      <c r="BC182" t="s">
        <v>896</v>
      </c>
      <c r="BD182" s="1"/>
    </row>
    <row r="183" spans="54:56" ht="15">
      <c r="BB183" s="1"/>
      <c r="BC183" t="s">
        <v>897</v>
      </c>
      <c r="BD183" s="1"/>
    </row>
    <row r="184" spans="54:56" ht="15">
      <c r="BB184" s="1"/>
      <c r="BC184" t="s">
        <v>898</v>
      </c>
      <c r="BD184" s="1"/>
    </row>
    <row r="185" spans="54:56" ht="15">
      <c r="BB185" s="1"/>
      <c r="BC185" t="s">
        <v>899</v>
      </c>
      <c r="BD185" s="1"/>
    </row>
    <row r="186" spans="54:56" ht="15">
      <c r="BB186" s="1"/>
      <c r="BC186" t="s">
        <v>900</v>
      </c>
      <c r="BD186" s="1"/>
    </row>
    <row r="187" spans="54:56" ht="15">
      <c r="BB187" s="1"/>
      <c r="BC187" t="s">
        <v>901</v>
      </c>
      <c r="BD187" s="1"/>
    </row>
    <row r="188" spans="54:56" ht="15">
      <c r="BB188" s="1"/>
      <c r="BC188" t="s">
        <v>902</v>
      </c>
      <c r="BD188" s="1"/>
    </row>
    <row r="189" spans="54:56" ht="15">
      <c r="BB189" s="1"/>
      <c r="BC189" t="s">
        <v>903</v>
      </c>
      <c r="BD189" s="1"/>
    </row>
    <row r="190" spans="54:56" ht="15">
      <c r="BB190" s="1"/>
      <c r="BC190" t="s">
        <v>904</v>
      </c>
      <c r="BD190" s="1"/>
    </row>
    <row r="191" spans="54:56" ht="15">
      <c r="BB191" s="1"/>
      <c r="BC191" t="s">
        <v>905</v>
      </c>
      <c r="BD191" s="1"/>
    </row>
    <row r="192" spans="54:56" ht="15">
      <c r="BB192" s="1"/>
      <c r="BC192" t="s">
        <v>906</v>
      </c>
      <c r="BD192" s="1"/>
    </row>
    <row r="193" spans="54:56" ht="15">
      <c r="BB193" s="1"/>
      <c r="BC193" t="s">
        <v>907</v>
      </c>
      <c r="BD193" s="1"/>
    </row>
    <row r="194" spans="54:56" ht="15">
      <c r="BB194" s="1"/>
      <c r="BC194" t="s">
        <v>908</v>
      </c>
      <c r="BD194" s="1"/>
    </row>
    <row r="195" spans="54:56" ht="15">
      <c r="BB195" s="1"/>
      <c r="BC195" t="s">
        <v>909</v>
      </c>
      <c r="BD195" s="1"/>
    </row>
    <row r="196" spans="54:56" ht="15">
      <c r="BB196" s="1"/>
      <c r="BC196" t="s">
        <v>910</v>
      </c>
      <c r="BD196" s="1"/>
    </row>
    <row r="197" spans="54:56" ht="15">
      <c r="BB197" s="1"/>
      <c r="BC197" t="s">
        <v>911</v>
      </c>
      <c r="BD197" s="1"/>
    </row>
    <row r="198" spans="54:56" ht="15">
      <c r="BB198" s="1"/>
      <c r="BC198" t="s">
        <v>912</v>
      </c>
      <c r="BD198" s="1"/>
    </row>
    <row r="199" spans="54:56" ht="15">
      <c r="BB199" s="1"/>
      <c r="BC199" t="s">
        <v>913</v>
      </c>
      <c r="BD199" s="1"/>
    </row>
    <row r="200" spans="54:56" ht="15">
      <c r="BB200" s="1"/>
      <c r="BC200" t="s">
        <v>914</v>
      </c>
      <c r="BD200" s="1"/>
    </row>
    <row r="201" spans="54:56" ht="15">
      <c r="BB201" s="1"/>
      <c r="BC201" t="s">
        <v>915</v>
      </c>
      <c r="BD201" s="1"/>
    </row>
    <row r="202" spans="54:56" ht="15">
      <c r="BB202" s="1"/>
      <c r="BC202" t="s">
        <v>919</v>
      </c>
      <c r="BD202" s="1"/>
    </row>
    <row r="203" spans="54:56" ht="15">
      <c r="BB203" s="1"/>
      <c r="BC203" t="s">
        <v>920</v>
      </c>
      <c r="BD203" s="1"/>
    </row>
    <row r="204" spans="54:56" ht="15">
      <c r="BB204" s="1"/>
      <c r="BC204" t="s">
        <v>921</v>
      </c>
      <c r="BD204" s="1"/>
    </row>
    <row r="205" spans="54:56" ht="15">
      <c r="BB205" s="1"/>
      <c r="BC205" t="s">
        <v>922</v>
      </c>
      <c r="BD205" s="1"/>
    </row>
    <row r="206" spans="54:56" ht="15">
      <c r="BB206" s="1"/>
      <c r="BC206" t="s">
        <v>923</v>
      </c>
      <c r="BD206" s="1"/>
    </row>
    <row r="207" spans="54:56" ht="15">
      <c r="BB207" s="1"/>
      <c r="BC207" t="s">
        <v>924</v>
      </c>
      <c r="BD207" s="1"/>
    </row>
    <row r="208" spans="54:56" ht="15">
      <c r="BB208" s="1"/>
      <c r="BC208" t="s">
        <v>925</v>
      </c>
      <c r="BD208" s="1"/>
    </row>
    <row r="209" spans="54:56" ht="15">
      <c r="BB209" s="1"/>
      <c r="BC209" t="s">
        <v>926</v>
      </c>
      <c r="BD209" s="1"/>
    </row>
    <row r="210" spans="54:56" ht="15">
      <c r="BB210" s="1"/>
      <c r="BC210" t="s">
        <v>927</v>
      </c>
      <c r="BD210" s="1"/>
    </row>
    <row r="211" spans="54:56" ht="15">
      <c r="BB211" s="1"/>
      <c r="BC211" t="s">
        <v>928</v>
      </c>
      <c r="BD211" s="1"/>
    </row>
    <row r="212" spans="54:56" ht="15">
      <c r="BB212" s="1"/>
      <c r="BC212" t="s">
        <v>929</v>
      </c>
      <c r="BD212" s="1"/>
    </row>
    <row r="213" spans="54:56" ht="15">
      <c r="BB213" s="1"/>
      <c r="BC213" t="s">
        <v>930</v>
      </c>
      <c r="BD213" s="1"/>
    </row>
    <row r="214" spans="54:56" ht="15">
      <c r="BB214" s="1"/>
      <c r="BC214" t="s">
        <v>931</v>
      </c>
      <c r="BD214" s="1"/>
    </row>
    <row r="215" spans="54:56" ht="15">
      <c r="BB215" s="1"/>
      <c r="BC215" t="s">
        <v>932</v>
      </c>
      <c r="BD215" s="1"/>
    </row>
    <row r="216" spans="54:56" ht="15">
      <c r="BB216" s="1"/>
      <c r="BC216" t="s">
        <v>933</v>
      </c>
      <c r="BD216" s="1"/>
    </row>
    <row r="217" spans="54:56" ht="15">
      <c r="BB217" s="1"/>
      <c r="BC217" t="s">
        <v>934</v>
      </c>
      <c r="BD217" s="1"/>
    </row>
    <row r="218" spans="54:56" ht="15">
      <c r="BB218" s="1"/>
      <c r="BC218" t="s">
        <v>935</v>
      </c>
      <c r="BD218" s="1"/>
    </row>
    <row r="219" spans="54:56" ht="15">
      <c r="BB219" s="1"/>
      <c r="BC219" t="s">
        <v>936</v>
      </c>
      <c r="BD219" s="1"/>
    </row>
    <row r="220" spans="54:56" ht="15">
      <c r="BB220" s="1"/>
      <c r="BC220" t="s">
        <v>937</v>
      </c>
      <c r="BD220" s="1"/>
    </row>
    <row r="221" spans="54:56" ht="15">
      <c r="BB221" s="1"/>
      <c r="BC221" t="s">
        <v>938</v>
      </c>
      <c r="BD221" s="1"/>
    </row>
    <row r="222" spans="54:56" ht="15">
      <c r="BB222" s="1"/>
      <c r="BC222" t="s">
        <v>939</v>
      </c>
      <c r="BD222" s="1"/>
    </row>
    <row r="223" spans="54:56" ht="15">
      <c r="BB223" s="1"/>
      <c r="BC223" t="s">
        <v>940</v>
      </c>
      <c r="BD223" s="1"/>
    </row>
    <row r="224" spans="54:56" ht="15">
      <c r="BB224" s="1"/>
      <c r="BC224" t="s">
        <v>941</v>
      </c>
      <c r="BD224" s="1"/>
    </row>
    <row r="225" spans="54:56" ht="15">
      <c r="BB225" s="1"/>
      <c r="BC225" t="s">
        <v>942</v>
      </c>
      <c r="BD225" s="1"/>
    </row>
    <row r="226" spans="54:56" ht="15">
      <c r="BB226" s="1"/>
      <c r="BC226" t="s">
        <v>943</v>
      </c>
      <c r="BD226" s="1"/>
    </row>
    <row r="227" spans="54:56" ht="15">
      <c r="BB227" s="1"/>
      <c r="BC227" t="s">
        <v>944</v>
      </c>
      <c r="BD227" s="1"/>
    </row>
    <row r="228" spans="54:56" ht="15">
      <c r="BB228" s="1"/>
      <c r="BC228" t="s">
        <v>945</v>
      </c>
      <c r="BD228" s="1"/>
    </row>
    <row r="229" spans="54:56" ht="15">
      <c r="BB229" s="1"/>
      <c r="BC229" t="s">
        <v>946</v>
      </c>
      <c r="BD229" s="1"/>
    </row>
    <row r="230" spans="54:56" ht="15">
      <c r="BB230" s="1"/>
      <c r="BC230" t="s">
        <v>947</v>
      </c>
      <c r="BD230" s="1"/>
    </row>
    <row r="231" spans="54:56" ht="15">
      <c r="BB231" s="1"/>
      <c r="BC231" t="s">
        <v>948</v>
      </c>
      <c r="BD231" s="1"/>
    </row>
    <row r="232" spans="54:56" ht="15">
      <c r="BB232" s="1"/>
      <c r="BC232" t="s">
        <v>949</v>
      </c>
      <c r="BD232" s="1"/>
    </row>
    <row r="233" spans="54:56" ht="15">
      <c r="BB233" s="1"/>
      <c r="BC233" t="s">
        <v>950</v>
      </c>
      <c r="BD233" s="1"/>
    </row>
    <row r="234" spans="54:56" ht="15">
      <c r="BB234" s="1"/>
      <c r="BC234" t="s">
        <v>951</v>
      </c>
      <c r="BD234" s="1"/>
    </row>
    <row r="235" spans="54:56" ht="15">
      <c r="BB235" s="1"/>
      <c r="BC235" t="s">
        <v>952</v>
      </c>
      <c r="BD235" s="1"/>
    </row>
    <row r="236" spans="54:56" ht="15">
      <c r="BB236" s="1"/>
      <c r="BC236" t="s">
        <v>953</v>
      </c>
      <c r="BD236" s="1"/>
    </row>
    <row r="237" spans="54:56" ht="15">
      <c r="BB237" s="1"/>
      <c r="BC237" t="s">
        <v>954</v>
      </c>
      <c r="BD237" s="1"/>
    </row>
    <row r="238" spans="54:56" ht="15">
      <c r="BB238" s="1"/>
      <c r="BC238" t="s">
        <v>955</v>
      </c>
      <c r="BD238" s="1"/>
    </row>
    <row r="239" spans="54:56" ht="15">
      <c r="BB239" s="1"/>
      <c r="BC239" t="s">
        <v>956</v>
      </c>
      <c r="BD239" s="1"/>
    </row>
    <row r="240" spans="54:56" ht="15">
      <c r="BB240" s="1"/>
      <c r="BC240" t="s">
        <v>957</v>
      </c>
      <c r="BD240" s="1"/>
    </row>
    <row r="241" spans="54:56" ht="15">
      <c r="BB241" s="1"/>
      <c r="BC241" t="s">
        <v>958</v>
      </c>
      <c r="BD241" s="1"/>
    </row>
    <row r="242" spans="54:56" ht="15">
      <c r="BB242" s="1"/>
      <c r="BC242" t="s">
        <v>959</v>
      </c>
      <c r="BD242" s="1"/>
    </row>
    <row r="243" spans="54:56" ht="15">
      <c r="BB243" s="1"/>
      <c r="BC243" t="s">
        <v>960</v>
      </c>
      <c r="BD243" s="1"/>
    </row>
    <row r="244" spans="54:56" ht="15">
      <c r="BB244" s="1"/>
      <c r="BC244" t="s">
        <v>961</v>
      </c>
      <c r="BD244" s="1"/>
    </row>
    <row r="245" spans="54:56" ht="15">
      <c r="BB245" s="1"/>
      <c r="BC245" t="s">
        <v>962</v>
      </c>
      <c r="BD245" s="1"/>
    </row>
    <row r="246" spans="54:56" ht="15">
      <c r="BB246" s="1"/>
      <c r="BC246" t="s">
        <v>963</v>
      </c>
      <c r="BD246" s="1"/>
    </row>
    <row r="247" spans="54:56" ht="15">
      <c r="BB247" s="1"/>
      <c r="BC247" t="s">
        <v>964</v>
      </c>
      <c r="BD247" s="1"/>
    </row>
    <row r="248" spans="54:56" ht="15">
      <c r="BB248" s="1"/>
      <c r="BC248" t="s">
        <v>965</v>
      </c>
      <c r="BD248" s="1"/>
    </row>
    <row r="249" spans="54:56" ht="15">
      <c r="BB249" s="1"/>
      <c r="BC249" t="s">
        <v>966</v>
      </c>
      <c r="BD249" s="1"/>
    </row>
    <row r="250" spans="54:56" ht="15">
      <c r="BB250" s="1"/>
      <c r="BC250" t="s">
        <v>967</v>
      </c>
      <c r="BD250" s="1"/>
    </row>
    <row r="251" spans="54:56" ht="15">
      <c r="BB251" s="1"/>
      <c r="BC251" t="s">
        <v>968</v>
      </c>
      <c r="BD251" s="1"/>
    </row>
    <row r="252" spans="54:56" ht="15">
      <c r="BB252" s="1"/>
      <c r="BC252" t="s">
        <v>969</v>
      </c>
      <c r="BD252" s="1"/>
    </row>
    <row r="253" spans="54:56" ht="15">
      <c r="BB253" s="1"/>
      <c r="BC253" t="s">
        <v>970</v>
      </c>
      <c r="BD253" s="1"/>
    </row>
    <row r="254" spans="54:56" ht="15">
      <c r="BB254" s="1"/>
      <c r="BC254" t="s">
        <v>971</v>
      </c>
      <c r="BD254" s="1"/>
    </row>
    <row r="255" spans="54:56" ht="15">
      <c r="BB255" s="1"/>
      <c r="BC255" t="s">
        <v>972</v>
      </c>
      <c r="BD255" s="1"/>
    </row>
    <row r="256" spans="54:56" ht="15">
      <c r="BB256" s="1"/>
      <c r="BC256" t="s">
        <v>973</v>
      </c>
      <c r="BD256" s="1"/>
    </row>
    <row r="257" spans="54:56" ht="15">
      <c r="BB257" s="1"/>
      <c r="BC257" t="s">
        <v>974</v>
      </c>
      <c r="BD257" s="1"/>
    </row>
    <row r="258" spans="54:56" ht="15">
      <c r="BB258" s="1"/>
      <c r="BC258" t="s">
        <v>975</v>
      </c>
      <c r="BD258" s="1"/>
    </row>
    <row r="259" spans="54:56" ht="15">
      <c r="BB259" s="1"/>
      <c r="BC259" t="s">
        <v>976</v>
      </c>
      <c r="BD259" s="1"/>
    </row>
    <row r="260" spans="54:56" ht="15">
      <c r="BB260" s="1"/>
      <c r="BC260" t="s">
        <v>977</v>
      </c>
      <c r="BD260" s="1"/>
    </row>
    <row r="261" spans="54:56" ht="15">
      <c r="BB261" s="1"/>
      <c r="BC261" t="s">
        <v>978</v>
      </c>
      <c r="BD261" s="1"/>
    </row>
    <row r="262" spans="54:56" ht="15">
      <c r="BB262" s="1"/>
      <c r="BC262" t="s">
        <v>979</v>
      </c>
      <c r="BD262" s="1"/>
    </row>
    <row r="263" spans="54:56" ht="15">
      <c r="BB263" s="1"/>
      <c r="BC263" t="s">
        <v>980</v>
      </c>
      <c r="BD263" s="1"/>
    </row>
    <row r="264" spans="54:56" ht="15">
      <c r="BB264" s="1"/>
      <c r="BC264" t="s">
        <v>981</v>
      </c>
      <c r="BD264" s="1"/>
    </row>
    <row r="265" spans="54:56" ht="15">
      <c r="BB265" s="1"/>
      <c r="BC265" t="s">
        <v>982</v>
      </c>
      <c r="BD265" s="1"/>
    </row>
    <row r="266" spans="54:56" ht="15">
      <c r="BB266" s="1"/>
      <c r="BC266" t="s">
        <v>983</v>
      </c>
      <c r="BD266" s="1"/>
    </row>
    <row r="267" spans="54:56" ht="15">
      <c r="BB267" s="1"/>
      <c r="BC267" t="s">
        <v>984</v>
      </c>
      <c r="BD267" s="1"/>
    </row>
    <row r="268" spans="54:56" ht="15">
      <c r="BB268" s="1"/>
      <c r="BC268" t="s">
        <v>985</v>
      </c>
      <c r="BD268" s="1"/>
    </row>
    <row r="269" spans="54:56" ht="15">
      <c r="BB269" s="1"/>
      <c r="BC269" t="s">
        <v>986</v>
      </c>
      <c r="BD269" s="1"/>
    </row>
    <row r="270" spans="54:56" ht="15">
      <c r="BB270" s="1"/>
      <c r="BC270" t="s">
        <v>986</v>
      </c>
      <c r="BD270" s="1"/>
    </row>
    <row r="271" spans="54:56" ht="15">
      <c r="BB271" s="1"/>
      <c r="BC271" t="s">
        <v>987</v>
      </c>
      <c r="BD271" s="1"/>
    </row>
    <row r="272" spans="54:56" ht="15">
      <c r="BB272" s="1"/>
      <c r="BC272" t="s">
        <v>988</v>
      </c>
      <c r="BD272" s="1"/>
    </row>
    <row r="273" spans="54:56" ht="15">
      <c r="BB273" s="1"/>
      <c r="BC273" t="s">
        <v>989</v>
      </c>
      <c r="BD273" s="1"/>
    </row>
    <row r="274" spans="54:56" ht="15">
      <c r="BB274" s="1"/>
      <c r="BC274" t="s">
        <v>990</v>
      </c>
      <c r="BD274" s="1"/>
    </row>
    <row r="275" spans="54:56" ht="15">
      <c r="BB275" s="1"/>
      <c r="BC275" t="s">
        <v>991</v>
      </c>
      <c r="BD275" s="1"/>
    </row>
    <row r="276" spans="54:56" ht="15">
      <c r="BB276" s="1"/>
      <c r="BC276" t="s">
        <v>992</v>
      </c>
      <c r="BD276" s="1"/>
    </row>
    <row r="277" spans="54:56" ht="15">
      <c r="BB277" s="1"/>
      <c r="BC277" t="s">
        <v>993</v>
      </c>
      <c r="BD277" s="1"/>
    </row>
    <row r="278" spans="54:56" ht="15">
      <c r="BB278" s="1"/>
      <c r="BC278" t="s">
        <v>994</v>
      </c>
      <c r="BD278" s="1"/>
    </row>
    <row r="279" spans="54:56" ht="15">
      <c r="BB279" s="1"/>
      <c r="BC279" t="s">
        <v>995</v>
      </c>
      <c r="BD279" s="1"/>
    </row>
    <row r="280" spans="54:56" ht="15">
      <c r="BB280" s="1"/>
      <c r="BC280" t="s">
        <v>996</v>
      </c>
      <c r="BD280" s="1"/>
    </row>
    <row r="281" spans="54:56" ht="15">
      <c r="BB281" s="1"/>
      <c r="BC281" t="s">
        <v>997</v>
      </c>
      <c r="BD281" s="1"/>
    </row>
    <row r="282" spans="54:56" ht="15">
      <c r="BB282" s="1"/>
      <c r="BC282" t="s">
        <v>998</v>
      </c>
      <c r="BD282" s="1"/>
    </row>
    <row r="283" spans="54:56" ht="15">
      <c r="BB283" s="1"/>
      <c r="BC283" t="s">
        <v>999</v>
      </c>
      <c r="BD283" s="1"/>
    </row>
    <row r="284" spans="54:56" ht="15">
      <c r="BB284" s="1"/>
      <c r="BC284" t="s">
        <v>1000</v>
      </c>
      <c r="BD284" s="1"/>
    </row>
    <row r="285" spans="54:56" ht="15">
      <c r="BB285" s="1"/>
      <c r="BC285" t="s">
        <v>1001</v>
      </c>
      <c r="BD285" s="1"/>
    </row>
    <row r="286" spans="54:56" ht="15">
      <c r="BB286" s="1"/>
      <c r="BC286" t="s">
        <v>1002</v>
      </c>
      <c r="BD286" s="1"/>
    </row>
    <row r="287" spans="54:56" ht="15">
      <c r="BB287" s="1"/>
      <c r="BC287" t="s">
        <v>1003</v>
      </c>
      <c r="BD287" s="1"/>
    </row>
    <row r="288" spans="54:56" ht="15">
      <c r="BB288" s="1"/>
      <c r="BC288" t="s">
        <v>1004</v>
      </c>
      <c r="BD288" s="1"/>
    </row>
    <row r="289" spans="54:56" ht="15">
      <c r="BB289" s="1"/>
      <c r="BC289" t="s">
        <v>1005</v>
      </c>
      <c r="BD289" s="1"/>
    </row>
    <row r="290" spans="54:56" ht="15">
      <c r="BB290" s="1"/>
      <c r="BC290" t="s">
        <v>1006</v>
      </c>
      <c r="BD290" s="1"/>
    </row>
    <row r="291" spans="54:56" ht="15">
      <c r="BB291" s="1"/>
      <c r="BC291" t="s">
        <v>1007</v>
      </c>
      <c r="BD291" s="1"/>
    </row>
    <row r="292" spans="54:56" ht="15">
      <c r="BB292" s="1"/>
      <c r="BC292" t="s">
        <v>1008</v>
      </c>
      <c r="BD292" s="1"/>
    </row>
    <row r="293" spans="54:56" ht="15">
      <c r="BB293" s="1"/>
      <c r="BC293" t="s">
        <v>1009</v>
      </c>
      <c r="BD293" s="1"/>
    </row>
    <row r="294" spans="54:56" ht="15">
      <c r="BB294" s="1"/>
      <c r="BC294" t="s">
        <v>1010</v>
      </c>
      <c r="BD294" s="1"/>
    </row>
    <row r="295" spans="54:56" ht="15">
      <c r="BB295" s="1"/>
      <c r="BC295" t="s">
        <v>1011</v>
      </c>
      <c r="BD295" s="1"/>
    </row>
    <row r="296" spans="54:56" ht="15">
      <c r="BB296" s="1"/>
      <c r="BC296" t="s">
        <v>1012</v>
      </c>
      <c r="BD296" s="1"/>
    </row>
    <row r="297" spans="54:56" ht="15">
      <c r="BB297" s="1"/>
      <c r="BC297" t="s">
        <v>1013</v>
      </c>
      <c r="BD297" s="1"/>
    </row>
    <row r="298" spans="54:56" ht="15">
      <c r="BB298" s="1"/>
      <c r="BC298" t="s">
        <v>1014</v>
      </c>
      <c r="BD298" s="1"/>
    </row>
    <row r="299" spans="54:56" ht="15">
      <c r="BB299" s="1"/>
      <c r="BC299" t="s">
        <v>1015</v>
      </c>
      <c r="BD299" s="1"/>
    </row>
    <row r="300" spans="54:56" ht="15">
      <c r="BB300" s="1"/>
      <c r="BC300" t="s">
        <v>1016</v>
      </c>
      <c r="BD300" s="1"/>
    </row>
    <row r="301" spans="54:56" ht="15">
      <c r="BB301" s="1"/>
      <c r="BC301" t="s">
        <v>1017</v>
      </c>
      <c r="BD301" s="1"/>
    </row>
    <row r="302" spans="54:56" ht="15">
      <c r="BB302" s="1"/>
      <c r="BC302" t="s">
        <v>1018</v>
      </c>
      <c r="BD302" s="1"/>
    </row>
    <row r="303" spans="54:56" ht="15">
      <c r="BB303" s="1"/>
      <c r="BC303" t="s">
        <v>1019</v>
      </c>
      <c r="BD303" s="1"/>
    </row>
    <row r="304" spans="54:56" ht="15">
      <c r="BB304" s="1"/>
      <c r="BC304" t="s">
        <v>1020</v>
      </c>
      <c r="BD304" s="1"/>
    </row>
    <row r="305" spans="54:56" ht="15">
      <c r="BB305" s="1"/>
      <c r="BC305" t="s">
        <v>1021</v>
      </c>
      <c r="BD305" s="1"/>
    </row>
    <row r="306" spans="54:56" ht="15">
      <c r="BB306" s="1"/>
      <c r="BC306" t="s">
        <v>1022</v>
      </c>
      <c r="BD306" s="1"/>
    </row>
    <row r="307" spans="54:56" ht="15">
      <c r="BB307" s="1"/>
      <c r="BC307" t="s">
        <v>1023</v>
      </c>
      <c r="BD307" s="1"/>
    </row>
    <row r="308" spans="54:56" ht="15">
      <c r="BB308" s="1"/>
      <c r="BC308" t="s">
        <v>1024</v>
      </c>
      <c r="BD308" s="1"/>
    </row>
    <row r="309" spans="54:56" ht="15">
      <c r="BB309" s="1"/>
      <c r="BC309" t="s">
        <v>1025</v>
      </c>
      <c r="BD309" s="1"/>
    </row>
    <row r="310" spans="54:56" ht="15">
      <c r="BB310" s="1"/>
      <c r="BC310" t="s">
        <v>1026</v>
      </c>
      <c r="BD310" s="1"/>
    </row>
    <row r="311" spans="54:56" ht="15">
      <c r="BB311" s="1"/>
      <c r="BC311" t="s">
        <v>1027</v>
      </c>
      <c r="BD311" s="1"/>
    </row>
    <row r="312" spans="54:56" ht="15">
      <c r="BB312" s="1"/>
      <c r="BC312" t="s">
        <v>1028</v>
      </c>
      <c r="BD312" s="1"/>
    </row>
    <row r="313" spans="54:56" ht="15">
      <c r="BB313" s="1"/>
      <c r="BC313" t="s">
        <v>1029</v>
      </c>
      <c r="BD313" s="1"/>
    </row>
    <row r="314" spans="54:56" ht="15">
      <c r="BB314" s="1"/>
      <c r="BC314" t="s">
        <v>1030</v>
      </c>
      <c r="BD314" s="1"/>
    </row>
    <row r="315" spans="54:56" ht="15">
      <c r="BB315" s="1"/>
      <c r="BC315" t="s">
        <v>1031</v>
      </c>
      <c r="BD315" s="1"/>
    </row>
    <row r="316" spans="54:56" ht="15">
      <c r="BB316" s="1"/>
      <c r="BC316" t="s">
        <v>1032</v>
      </c>
      <c r="BD316" s="1"/>
    </row>
    <row r="317" spans="54:56" ht="15">
      <c r="BB317" s="1"/>
      <c r="BC317" t="s">
        <v>1033</v>
      </c>
      <c r="BD317" s="1"/>
    </row>
    <row r="318" spans="54:56" ht="15">
      <c r="BB318" s="1"/>
      <c r="BC318" t="s">
        <v>1034</v>
      </c>
      <c r="BD318" s="1"/>
    </row>
    <row r="319" spans="54:56" ht="15">
      <c r="BB319" s="1"/>
      <c r="BC319" t="s">
        <v>1035</v>
      </c>
      <c r="BD319" s="1"/>
    </row>
    <row r="320" spans="54:56" ht="15">
      <c r="BB320" s="1"/>
      <c r="BC320" t="s">
        <v>1036</v>
      </c>
      <c r="BD320" s="1"/>
    </row>
    <row r="321" spans="54:56" ht="15">
      <c r="BB321" s="1"/>
      <c r="BC321" t="s">
        <v>1037</v>
      </c>
      <c r="BD321" s="1"/>
    </row>
    <row r="322" spans="54:56" ht="15">
      <c r="BB322" s="1"/>
      <c r="BC322" t="s">
        <v>1038</v>
      </c>
      <c r="BD322" s="1"/>
    </row>
    <row r="323" spans="54:56" ht="15">
      <c r="BB323" s="1"/>
      <c r="BC323" t="s">
        <v>1039</v>
      </c>
      <c r="BD323" s="1"/>
    </row>
    <row r="324" spans="54:56" ht="15">
      <c r="BB324" s="1"/>
      <c r="BC324" t="s">
        <v>1040</v>
      </c>
      <c r="BD324" s="1"/>
    </row>
    <row r="325" spans="54:56" ht="15">
      <c r="BB325" s="1"/>
      <c r="BC325" t="s">
        <v>1041</v>
      </c>
      <c r="BD325" s="1"/>
    </row>
    <row r="326" spans="54:56" ht="15">
      <c r="BB326" s="1"/>
      <c r="BC326" t="s">
        <v>1042</v>
      </c>
      <c r="BD326" s="1"/>
    </row>
    <row r="327" spans="54:56" ht="15">
      <c r="BB327" s="1"/>
      <c r="BC327" t="s">
        <v>1043</v>
      </c>
      <c r="BD327" s="1"/>
    </row>
    <row r="328" spans="54:56" ht="15">
      <c r="BB328" s="1"/>
      <c r="BC328" t="s">
        <v>1044</v>
      </c>
      <c r="BD328" s="1"/>
    </row>
    <row r="329" spans="54:56" ht="15">
      <c r="BB329" s="1"/>
      <c r="BC329" t="s">
        <v>1045</v>
      </c>
      <c r="BD329" s="1"/>
    </row>
    <row r="330" spans="54:56" ht="15">
      <c r="BB330" s="1"/>
      <c r="BC330" t="s">
        <v>1046</v>
      </c>
      <c r="BD330" s="1"/>
    </row>
    <row r="331" spans="54:56" ht="15">
      <c r="BB331" s="1"/>
      <c r="BC331" t="s">
        <v>1047</v>
      </c>
      <c r="BD331" s="1"/>
    </row>
    <row r="332" spans="54:56" ht="15">
      <c r="BB332" s="1"/>
      <c r="BC332" t="s">
        <v>1048</v>
      </c>
      <c r="BD332" s="1"/>
    </row>
    <row r="333" spans="54:56" ht="15">
      <c r="BB333" s="1"/>
      <c r="BC333" t="s">
        <v>1049</v>
      </c>
      <c r="BD333" s="1"/>
    </row>
    <row r="334" spans="54:56" ht="15">
      <c r="BB334" s="1"/>
      <c r="BC334" t="s">
        <v>1050</v>
      </c>
      <c r="BD334" s="1"/>
    </row>
    <row r="335" spans="54:56" ht="15">
      <c r="BB335" s="1"/>
      <c r="BC335" t="s">
        <v>1051</v>
      </c>
      <c r="BD335" s="1"/>
    </row>
    <row r="336" spans="54:56" ht="15">
      <c r="BB336" s="1"/>
      <c r="BC336" t="s">
        <v>1052</v>
      </c>
      <c r="BD336" s="1"/>
    </row>
    <row r="337" spans="54:56" ht="15">
      <c r="BB337" s="1"/>
      <c r="BC337" t="s">
        <v>1053</v>
      </c>
      <c r="BD337" s="1"/>
    </row>
    <row r="338" spans="54:56" ht="15">
      <c r="BB338" s="1"/>
      <c r="BC338" t="s">
        <v>1054</v>
      </c>
      <c r="BD338" s="1"/>
    </row>
    <row r="339" spans="54:56" ht="15">
      <c r="BB339" s="1"/>
      <c r="BC339" t="s">
        <v>1055</v>
      </c>
      <c r="BD339" s="1"/>
    </row>
    <row r="340" spans="54:56" ht="15">
      <c r="BB340" s="1"/>
      <c r="BC340" t="s">
        <v>1056</v>
      </c>
      <c r="BD340" s="1"/>
    </row>
    <row r="341" spans="54:56" ht="15">
      <c r="BB341" s="1"/>
      <c r="BC341" t="s">
        <v>1059</v>
      </c>
      <c r="BD341" s="1"/>
    </row>
    <row r="342" spans="54:56" ht="15">
      <c r="BB342" s="1"/>
      <c r="BC342" t="s">
        <v>1060</v>
      </c>
      <c r="BD342" s="1"/>
    </row>
    <row r="343" spans="54:56" ht="15">
      <c r="BB343" s="1"/>
      <c r="BC343" t="s">
        <v>1061</v>
      </c>
      <c r="BD343" s="1"/>
    </row>
    <row r="344" spans="54:56" ht="15">
      <c r="BB344" s="1"/>
      <c r="BC344" t="s">
        <v>1062</v>
      </c>
      <c r="BD344" s="1"/>
    </row>
    <row r="345" spans="54:56" ht="15">
      <c r="BB345" s="1"/>
      <c r="BC345" t="s">
        <v>1063</v>
      </c>
      <c r="BD345" s="1"/>
    </row>
    <row r="346" spans="54:56" ht="15">
      <c r="BB346" s="1"/>
      <c r="BC346" t="s">
        <v>1064</v>
      </c>
      <c r="BD346" s="1"/>
    </row>
    <row r="347" spans="54:56" ht="15">
      <c r="BB347" s="1"/>
      <c r="BC347" t="s">
        <v>1065</v>
      </c>
      <c r="BD347" s="1"/>
    </row>
    <row r="348" spans="54:56" ht="15">
      <c r="BB348" s="1"/>
      <c r="BC348" t="s">
        <v>1066</v>
      </c>
      <c r="BD348" s="1"/>
    </row>
    <row r="349" spans="54:56" ht="15">
      <c r="BB349" s="1"/>
      <c r="BC349" t="s">
        <v>1067</v>
      </c>
      <c r="BD349" s="1"/>
    </row>
    <row r="350" spans="54:56" ht="15">
      <c r="BB350" s="1"/>
      <c r="BC350" t="s">
        <v>1068</v>
      </c>
      <c r="BD350" s="1"/>
    </row>
    <row r="351" spans="54:56" ht="15">
      <c r="BB351" s="1"/>
      <c r="BC351" t="s">
        <v>1069</v>
      </c>
      <c r="BD351" s="1"/>
    </row>
    <row r="352" spans="54:56" ht="15">
      <c r="BB352" s="1"/>
      <c r="BC352" t="s">
        <v>1070</v>
      </c>
      <c r="BD352" s="1"/>
    </row>
    <row r="353" spans="54:56" ht="15">
      <c r="BB353" s="1"/>
      <c r="BC353" t="s">
        <v>1071</v>
      </c>
      <c r="BD353" s="1"/>
    </row>
    <row r="354" spans="54:56" ht="15">
      <c r="BB354" s="1"/>
      <c r="BC354" t="s">
        <v>1072</v>
      </c>
      <c r="BD354" s="1"/>
    </row>
    <row r="355" spans="54:56" ht="15">
      <c r="BB355" s="1"/>
      <c r="BC355" t="s">
        <v>1073</v>
      </c>
      <c r="BD355" s="1"/>
    </row>
    <row r="356" spans="54:56" ht="15">
      <c r="BB356" s="1"/>
      <c r="BC356" t="s">
        <v>1074</v>
      </c>
      <c r="BD356" s="1"/>
    </row>
    <row r="357" spans="54:56" ht="15">
      <c r="BB357" s="1"/>
      <c r="BC357" t="s">
        <v>1075</v>
      </c>
      <c r="BD357" s="1"/>
    </row>
    <row r="358" spans="54:56" ht="15">
      <c r="BB358" s="1"/>
      <c r="BC358" t="s">
        <v>1076</v>
      </c>
      <c r="BD358" s="1"/>
    </row>
    <row r="359" spans="54:56" ht="15">
      <c r="BB359" s="1"/>
      <c r="BC359" t="s">
        <v>1077</v>
      </c>
      <c r="BD359" s="1"/>
    </row>
    <row r="360" spans="54:56" ht="15">
      <c r="BB360" s="1"/>
      <c r="BC360" t="s">
        <v>1078</v>
      </c>
      <c r="BD360" s="1"/>
    </row>
    <row r="361" spans="54:56" ht="15">
      <c r="BB361" s="1"/>
      <c r="BC361" t="s">
        <v>1079</v>
      </c>
      <c r="BD361" s="1"/>
    </row>
    <row r="362" spans="54:56" ht="15">
      <c r="BB362" s="1"/>
      <c r="BC362" t="s">
        <v>1080</v>
      </c>
      <c r="BD362" s="1"/>
    </row>
    <row r="363" spans="54:56" ht="15">
      <c r="BB363" s="1"/>
      <c r="BC363" t="s">
        <v>1081</v>
      </c>
      <c r="BD363" s="1"/>
    </row>
    <row r="364" spans="54:56" ht="15">
      <c r="BB364" s="1"/>
      <c r="BC364" t="s">
        <v>1082</v>
      </c>
      <c r="BD364" s="1"/>
    </row>
    <row r="365" spans="54:56" ht="15">
      <c r="BB365" s="1"/>
      <c r="BC365" t="s">
        <v>1083</v>
      </c>
      <c r="BD365" s="1"/>
    </row>
    <row r="366" spans="54:56" ht="15">
      <c r="BB366" s="1"/>
      <c r="BC366" t="s">
        <v>1084</v>
      </c>
      <c r="BD366" s="1"/>
    </row>
    <row r="367" spans="54:56" ht="15">
      <c r="BB367" s="1"/>
      <c r="BC367" t="s">
        <v>1085</v>
      </c>
      <c r="BD367" s="1"/>
    </row>
    <row r="368" spans="54:56" ht="15">
      <c r="BB368" s="1"/>
      <c r="BC368" t="s">
        <v>1086</v>
      </c>
      <c r="BD368" s="1"/>
    </row>
    <row r="369" spans="54:56" ht="15">
      <c r="BB369" s="1"/>
      <c r="BC369" t="s">
        <v>1087</v>
      </c>
      <c r="BD369" s="1"/>
    </row>
    <row r="370" spans="54:56" ht="15">
      <c r="BB370" s="1"/>
      <c r="BC370" t="s">
        <v>1088</v>
      </c>
      <c r="BD370" s="1"/>
    </row>
    <row r="371" spans="54:56" ht="15">
      <c r="BB371" s="1"/>
      <c r="BC371" t="s">
        <v>1089</v>
      </c>
      <c r="BD371" s="1"/>
    </row>
    <row r="372" spans="54:56" ht="15">
      <c r="BB372" s="1"/>
      <c r="BC372" t="s">
        <v>1090</v>
      </c>
      <c r="BD372" s="1"/>
    </row>
    <row r="373" spans="54:56" ht="15">
      <c r="BB373" s="1"/>
      <c r="BC373" t="s">
        <v>1091</v>
      </c>
      <c r="BD373" s="1"/>
    </row>
    <row r="374" spans="54:56" ht="15">
      <c r="BB374" s="1"/>
      <c r="BC374" t="s">
        <v>1092</v>
      </c>
      <c r="BD374" s="1"/>
    </row>
    <row r="375" spans="54:56" ht="15">
      <c r="BB375" s="1"/>
      <c r="BC375" t="s">
        <v>1093</v>
      </c>
      <c r="BD375" s="1"/>
    </row>
    <row r="376" spans="54:56" ht="15">
      <c r="BB376" s="1"/>
      <c r="BC376" t="s">
        <v>1094</v>
      </c>
      <c r="BD376" s="1"/>
    </row>
    <row r="377" spans="54:56" ht="15">
      <c r="BB377" s="1"/>
      <c r="BC377" t="s">
        <v>1095</v>
      </c>
      <c r="BD377" s="1"/>
    </row>
    <row r="378" spans="54:56" ht="15">
      <c r="BB378" s="1"/>
      <c r="BC378" t="s">
        <v>1096</v>
      </c>
      <c r="BD378" s="1"/>
    </row>
    <row r="379" spans="54:56" ht="15">
      <c r="BB379" s="1"/>
      <c r="BC379" t="s">
        <v>1097</v>
      </c>
      <c r="BD379" s="1"/>
    </row>
    <row r="380" spans="54:56" ht="15">
      <c r="BB380" s="1"/>
      <c r="BC380" t="s">
        <v>1098</v>
      </c>
      <c r="BD380" s="1"/>
    </row>
    <row r="381" spans="54:56" ht="15">
      <c r="BB381" s="1"/>
      <c r="BC381" t="s">
        <v>1099</v>
      </c>
      <c r="BD381" s="1"/>
    </row>
    <row r="382" spans="54:56" ht="15">
      <c r="BB382" s="1"/>
      <c r="BC382" t="s">
        <v>1100</v>
      </c>
      <c r="BD382" s="1"/>
    </row>
    <row r="383" spans="54:56" ht="15">
      <c r="BB383" s="1"/>
      <c r="BC383" t="s">
        <v>1101</v>
      </c>
      <c r="BD383" s="1"/>
    </row>
    <row r="384" spans="54:56" ht="15">
      <c r="BB384" s="1"/>
      <c r="BC384" t="s">
        <v>1102</v>
      </c>
      <c r="BD384" s="1"/>
    </row>
    <row r="385" spans="54:56" ht="15">
      <c r="BB385" s="1"/>
      <c r="BC385" t="s">
        <v>1103</v>
      </c>
      <c r="BD385" s="1"/>
    </row>
    <row r="386" spans="54:56" ht="15">
      <c r="BB386" s="1"/>
      <c r="BC386" t="s">
        <v>1104</v>
      </c>
      <c r="BD386" s="1"/>
    </row>
    <row r="387" spans="54:56" ht="15">
      <c r="BB387" s="1"/>
      <c r="BC387" t="s">
        <v>1105</v>
      </c>
      <c r="BD387" s="1"/>
    </row>
    <row r="388" spans="54:56" ht="15">
      <c r="BB388" s="1"/>
      <c r="BC388" t="s">
        <v>1106</v>
      </c>
      <c r="BD388" s="1"/>
    </row>
    <row r="389" spans="54:56" ht="15">
      <c r="BB389" s="1"/>
      <c r="BC389" t="s">
        <v>1107</v>
      </c>
      <c r="BD389" s="1"/>
    </row>
    <row r="390" spans="54:56" ht="15">
      <c r="BB390" s="1"/>
      <c r="BC390" t="s">
        <v>1108</v>
      </c>
      <c r="BD390" s="1"/>
    </row>
    <row r="391" spans="54:56" ht="15">
      <c r="BB391" s="1"/>
      <c r="BC391" t="s">
        <v>1109</v>
      </c>
      <c r="BD391" s="1"/>
    </row>
    <row r="392" spans="54:56" ht="15">
      <c r="BB392" s="1"/>
      <c r="BC392" t="s">
        <v>1110</v>
      </c>
      <c r="BD392" s="1"/>
    </row>
    <row r="393" spans="54:56" ht="15">
      <c r="BB393" s="1"/>
      <c r="BC393" t="s">
        <v>1111</v>
      </c>
      <c r="BD393" s="1"/>
    </row>
    <row r="394" spans="54:56" ht="15">
      <c r="BB394" s="1"/>
      <c r="BC394" t="s">
        <v>1112</v>
      </c>
      <c r="BD394" s="1"/>
    </row>
    <row r="395" spans="54:56" ht="15">
      <c r="BB395" s="1"/>
      <c r="BC395" t="s">
        <v>1113</v>
      </c>
      <c r="BD395" s="1"/>
    </row>
    <row r="396" spans="54:56" ht="15">
      <c r="BB396" s="1"/>
      <c r="BC396" t="s">
        <v>1114</v>
      </c>
      <c r="BD396" s="1"/>
    </row>
    <row r="397" spans="54:56" ht="15">
      <c r="BB397" s="1"/>
      <c r="BC397" t="s">
        <v>1115</v>
      </c>
      <c r="BD397" s="1"/>
    </row>
    <row r="398" spans="54:56" ht="15">
      <c r="BB398" s="1"/>
      <c r="BC398" t="s">
        <v>1116</v>
      </c>
      <c r="BD398" s="1"/>
    </row>
    <row r="399" spans="54:56" ht="15">
      <c r="BB399" s="1"/>
      <c r="BC399" t="s">
        <v>1117</v>
      </c>
      <c r="BD399" s="1"/>
    </row>
    <row r="400" spans="54:56" ht="15">
      <c r="BB400" s="1"/>
      <c r="BC400" t="s">
        <v>1118</v>
      </c>
      <c r="BD400" s="1"/>
    </row>
    <row r="401" spans="54:56" ht="15">
      <c r="BB401" s="1"/>
      <c r="BC401" t="s">
        <v>1119</v>
      </c>
      <c r="BD401" s="1"/>
    </row>
    <row r="402" spans="54:56" ht="15">
      <c r="BB402" s="1"/>
      <c r="BC402" t="s">
        <v>1120</v>
      </c>
      <c r="BD402" s="1"/>
    </row>
    <row r="403" spans="54:56" ht="15">
      <c r="BB403" s="1"/>
      <c r="BC403" t="s">
        <v>1121</v>
      </c>
      <c r="BD403" s="1"/>
    </row>
    <row r="404" spans="54:56" ht="15">
      <c r="BB404" s="1"/>
      <c r="BC404" t="s">
        <v>1122</v>
      </c>
      <c r="BD404" s="1"/>
    </row>
    <row r="405" spans="54:56" ht="15">
      <c r="BB405" s="1"/>
      <c r="BC405" t="s">
        <v>1123</v>
      </c>
      <c r="BD405" s="1"/>
    </row>
    <row r="406" spans="54:56" ht="15">
      <c r="BB406" s="1"/>
      <c r="BC406" t="s">
        <v>1124</v>
      </c>
      <c r="BD406" s="1"/>
    </row>
    <row r="407" spans="54:56" ht="15">
      <c r="BB407" s="1"/>
      <c r="BC407" t="s">
        <v>1125</v>
      </c>
      <c r="BD407" s="1"/>
    </row>
    <row r="408" spans="54:56" ht="15">
      <c r="BB408" s="1"/>
      <c r="BC408" t="s">
        <v>1126</v>
      </c>
      <c r="BD408" s="1"/>
    </row>
    <row r="409" spans="54:56" ht="15">
      <c r="BB409" s="1"/>
      <c r="BC409" t="s">
        <v>1127</v>
      </c>
      <c r="BD409" s="1"/>
    </row>
    <row r="410" spans="54:56" ht="15">
      <c r="BB410" s="1"/>
      <c r="BC410" t="s">
        <v>1128</v>
      </c>
      <c r="BD410" s="1"/>
    </row>
    <row r="411" spans="54:56" ht="15">
      <c r="BB411" s="1"/>
      <c r="BC411" t="s">
        <v>1129</v>
      </c>
      <c r="BD411" s="1"/>
    </row>
    <row r="412" spans="54:56" ht="15">
      <c r="BB412" s="1"/>
      <c r="BC412" t="s">
        <v>1130</v>
      </c>
      <c r="BD412" s="1"/>
    </row>
    <row r="413" spans="54:56" ht="15">
      <c r="BB413" s="1"/>
      <c r="BC413" t="s">
        <v>1131</v>
      </c>
      <c r="BD413" s="1"/>
    </row>
    <row r="414" spans="54:56" ht="15">
      <c r="BB414" s="1"/>
      <c r="BC414" t="s">
        <v>1132</v>
      </c>
      <c r="BD414" s="1"/>
    </row>
    <row r="415" spans="54:56" ht="15">
      <c r="BB415" s="1"/>
      <c r="BC415" t="s">
        <v>1133</v>
      </c>
      <c r="BD415" s="1"/>
    </row>
    <row r="416" spans="54:56" ht="15">
      <c r="BB416" s="1"/>
      <c r="BC416" t="s">
        <v>1134</v>
      </c>
      <c r="BD416" s="1"/>
    </row>
    <row r="417" spans="54:56" ht="15">
      <c r="BB417" s="1"/>
      <c r="BC417" t="s">
        <v>1135</v>
      </c>
      <c r="BD417" s="1"/>
    </row>
    <row r="418" spans="54:56" ht="15">
      <c r="BB418" s="1"/>
      <c r="BC418" t="s">
        <v>1136</v>
      </c>
      <c r="BD418" s="1"/>
    </row>
    <row r="419" spans="54:56" ht="15">
      <c r="BB419" s="1"/>
      <c r="BC419" t="s">
        <v>1137</v>
      </c>
      <c r="BD419" s="1"/>
    </row>
    <row r="420" spans="54:56" ht="15">
      <c r="BB420" s="1"/>
      <c r="BC420" t="s">
        <v>1138</v>
      </c>
      <c r="BD420" s="1"/>
    </row>
    <row r="421" spans="54:56" ht="15">
      <c r="BB421" s="1"/>
      <c r="BC421" t="s">
        <v>1139</v>
      </c>
      <c r="BD421" s="1"/>
    </row>
    <row r="422" spans="54:56" ht="15">
      <c r="BB422" s="1"/>
      <c r="BC422" t="s">
        <v>1140</v>
      </c>
      <c r="BD422" s="1"/>
    </row>
    <row r="423" spans="54:56" ht="15">
      <c r="BB423" s="1"/>
      <c r="BC423" t="s">
        <v>1141</v>
      </c>
      <c r="BD423" s="1"/>
    </row>
    <row r="424" spans="54:56" ht="15">
      <c r="BB424" s="1"/>
      <c r="BC424" t="s">
        <v>1142</v>
      </c>
      <c r="BD424" s="1"/>
    </row>
    <row r="425" spans="54:56" ht="15">
      <c r="BB425" s="1"/>
      <c r="BC425" t="s">
        <v>1143</v>
      </c>
      <c r="BD425" s="1"/>
    </row>
    <row r="426" spans="54:56" ht="15">
      <c r="BB426" s="1"/>
      <c r="BC426" t="s">
        <v>1144</v>
      </c>
      <c r="BD426" s="1"/>
    </row>
    <row r="427" spans="54:56" ht="15">
      <c r="BB427" s="1"/>
      <c r="BC427" t="s">
        <v>1145</v>
      </c>
      <c r="BD427" s="1"/>
    </row>
    <row r="428" spans="54:56" ht="15">
      <c r="BB428" s="1"/>
      <c r="BC428" t="s">
        <v>1146</v>
      </c>
      <c r="BD428" s="1"/>
    </row>
    <row r="429" spans="54:56" ht="15">
      <c r="BB429" s="1"/>
      <c r="BC429" t="s">
        <v>1147</v>
      </c>
      <c r="BD429" s="1"/>
    </row>
    <row r="430" spans="54:56" ht="15">
      <c r="BB430" s="1"/>
      <c r="BC430" t="s">
        <v>1148</v>
      </c>
      <c r="BD430" s="1"/>
    </row>
    <row r="431" spans="54:56" ht="15">
      <c r="BB431" s="1"/>
      <c r="BC431" t="s">
        <v>1149</v>
      </c>
      <c r="BD431" s="1"/>
    </row>
    <row r="432" spans="54:56" ht="15">
      <c r="BB432" s="1"/>
      <c r="BC432" t="s">
        <v>1150</v>
      </c>
      <c r="BD432" s="1"/>
    </row>
    <row r="433" spans="54:56" ht="15">
      <c r="BB433" s="1"/>
      <c r="BC433" t="s">
        <v>1151</v>
      </c>
      <c r="BD433" s="1"/>
    </row>
    <row r="434" spans="54:56" ht="15">
      <c r="BB434" s="1"/>
      <c r="BC434" t="s">
        <v>1152</v>
      </c>
      <c r="BD434" s="1"/>
    </row>
    <row r="435" spans="54:56" ht="15">
      <c r="BB435" s="1"/>
      <c r="BC435" t="s">
        <v>1153</v>
      </c>
      <c r="BD435" s="1"/>
    </row>
    <row r="436" spans="54:56" ht="15">
      <c r="BB436" s="1"/>
      <c r="BC436" t="s">
        <v>1154</v>
      </c>
      <c r="BD436" s="1"/>
    </row>
    <row r="437" spans="54:56" ht="15">
      <c r="BB437" s="1"/>
      <c r="BC437" t="s">
        <v>1155</v>
      </c>
      <c r="BD437" s="1"/>
    </row>
    <row r="438" spans="54:56" ht="15">
      <c r="BB438" s="1"/>
      <c r="BC438" t="s">
        <v>1156</v>
      </c>
      <c r="BD438" s="1"/>
    </row>
    <row r="439" spans="54:56" ht="15">
      <c r="BB439" s="1"/>
      <c r="BC439" t="s">
        <v>1157</v>
      </c>
      <c r="BD439" s="1"/>
    </row>
    <row r="440" spans="54:56" ht="15">
      <c r="BB440" s="1"/>
      <c r="BC440" t="s">
        <v>1158</v>
      </c>
      <c r="BD440" s="1"/>
    </row>
    <row r="441" spans="54:56" ht="15">
      <c r="BB441" s="1"/>
      <c r="BC441" t="s">
        <v>1159</v>
      </c>
      <c r="BD441" s="1"/>
    </row>
    <row r="442" spans="54:56" ht="15">
      <c r="BB442" s="1"/>
      <c r="BC442" t="s">
        <v>1160</v>
      </c>
      <c r="BD442" s="1"/>
    </row>
    <row r="443" spans="54:56" ht="15">
      <c r="BB443" s="1"/>
      <c r="BC443" t="s">
        <v>1161</v>
      </c>
      <c r="BD443" s="1"/>
    </row>
    <row r="444" spans="54:56" ht="15">
      <c r="BB444" s="1"/>
      <c r="BC444" t="s">
        <v>1162</v>
      </c>
      <c r="BD444" s="1"/>
    </row>
    <row r="445" spans="54:56" ht="15">
      <c r="BB445" s="1"/>
      <c r="BC445" t="s">
        <v>1163</v>
      </c>
      <c r="BD445" s="1"/>
    </row>
    <row r="446" spans="54:56" ht="15">
      <c r="BB446" s="1"/>
      <c r="BC446" t="s">
        <v>1164</v>
      </c>
      <c r="BD446" s="1"/>
    </row>
    <row r="447" spans="54:56" ht="15">
      <c r="BB447" s="1"/>
      <c r="BC447" t="s">
        <v>1165</v>
      </c>
      <c r="BD447" s="1"/>
    </row>
    <row r="448" spans="54:56" ht="15">
      <c r="BB448" s="1"/>
      <c r="BC448" t="s">
        <v>1166</v>
      </c>
      <c r="BD448" s="1"/>
    </row>
    <row r="449" spans="54:56" ht="15">
      <c r="BB449" s="1"/>
      <c r="BC449" t="s">
        <v>1167</v>
      </c>
      <c r="BD449" s="1"/>
    </row>
    <row r="450" spans="54:56" ht="15">
      <c r="BB450" s="1"/>
      <c r="BC450" t="s">
        <v>1168</v>
      </c>
      <c r="BD450" s="1"/>
    </row>
    <row r="451" spans="54:56" ht="15">
      <c r="BB451" s="1"/>
      <c r="BC451" t="s">
        <v>1169</v>
      </c>
      <c r="BD451" s="1"/>
    </row>
    <row r="452" spans="54:56" ht="15">
      <c r="BB452" s="1"/>
      <c r="BC452" t="s">
        <v>1170</v>
      </c>
      <c r="BD452" s="1"/>
    </row>
    <row r="453" spans="54:56" ht="15">
      <c r="BB453" s="1"/>
      <c r="BC453" t="s">
        <v>1171</v>
      </c>
      <c r="BD453" s="1"/>
    </row>
    <row r="454" spans="54:56" ht="15">
      <c r="BB454" s="1"/>
      <c r="BC454" t="s">
        <v>1172</v>
      </c>
      <c r="BD454" s="1"/>
    </row>
    <row r="455" spans="54:56" ht="15">
      <c r="BB455" s="1"/>
      <c r="BC455" t="s">
        <v>1173</v>
      </c>
      <c r="BD455" s="1"/>
    </row>
    <row r="456" spans="54:56" ht="15">
      <c r="BB456" s="1"/>
      <c r="BC456" t="s">
        <v>1174</v>
      </c>
      <c r="BD456" s="1"/>
    </row>
    <row r="457" spans="54:56" ht="15">
      <c r="BB457" s="1"/>
      <c r="BC457" t="s">
        <v>1175</v>
      </c>
      <c r="BD457" s="1"/>
    </row>
    <row r="458" spans="54:56" ht="15">
      <c r="BB458" s="1"/>
      <c r="BC458" t="s">
        <v>1176</v>
      </c>
      <c r="BD458" s="1"/>
    </row>
    <row r="459" spans="54:56" ht="15">
      <c r="BB459" s="1"/>
      <c r="BC459" t="s">
        <v>1177</v>
      </c>
      <c r="BD459" s="1"/>
    </row>
    <row r="460" spans="54:56" ht="15">
      <c r="BB460" s="1"/>
      <c r="BC460" t="s">
        <v>1178</v>
      </c>
      <c r="BD460" s="1"/>
    </row>
    <row r="461" spans="54:56" ht="15">
      <c r="BB461" s="1"/>
      <c r="BC461" t="s">
        <v>1179</v>
      </c>
      <c r="BD461" s="1"/>
    </row>
    <row r="462" spans="54:56" ht="15">
      <c r="BB462" s="1"/>
      <c r="BC462" t="s">
        <v>1180</v>
      </c>
      <c r="BD462" s="1"/>
    </row>
    <row r="463" spans="54:56" ht="15">
      <c r="BB463" s="1"/>
      <c r="BC463" t="s">
        <v>1181</v>
      </c>
      <c r="BD463" s="1"/>
    </row>
    <row r="464" spans="54:56" ht="15">
      <c r="BB464" s="1"/>
      <c r="BC464" t="s">
        <v>1182</v>
      </c>
      <c r="BD464" s="1"/>
    </row>
    <row r="465" spans="54:56" ht="15">
      <c r="BB465" s="1"/>
      <c r="BC465" t="s">
        <v>1183</v>
      </c>
      <c r="BD465" s="1"/>
    </row>
    <row r="466" spans="54:56" ht="15">
      <c r="BB466" s="1"/>
      <c r="BC466" t="s">
        <v>1184</v>
      </c>
      <c r="BD466" s="1"/>
    </row>
    <row r="467" spans="54:56" ht="15">
      <c r="BB467" s="1"/>
      <c r="BC467" t="s">
        <v>1185</v>
      </c>
      <c r="BD467" s="1"/>
    </row>
    <row r="468" spans="54:56" ht="15">
      <c r="BB468" s="1"/>
      <c r="BC468" t="s">
        <v>1186</v>
      </c>
      <c r="BD468" s="1"/>
    </row>
    <row r="469" spans="54:56" ht="15">
      <c r="BB469" s="1"/>
      <c r="BC469" t="s">
        <v>1187</v>
      </c>
      <c r="BD469" s="1"/>
    </row>
    <row r="470" spans="54:56" ht="15">
      <c r="BB470" s="1"/>
      <c r="BC470" t="s">
        <v>1188</v>
      </c>
      <c r="BD470" s="1"/>
    </row>
    <row r="471" spans="54:56" ht="15">
      <c r="BB471" s="1"/>
      <c r="BC471" t="s">
        <v>1189</v>
      </c>
      <c r="BD471" s="1"/>
    </row>
    <row r="472" spans="54:56" ht="15">
      <c r="BB472" s="1"/>
      <c r="BC472" t="s">
        <v>1190</v>
      </c>
      <c r="BD472" s="1"/>
    </row>
    <row r="473" spans="54:56" ht="15">
      <c r="BB473" s="1"/>
      <c r="BC473" t="s">
        <v>1191</v>
      </c>
      <c r="BD473" s="1"/>
    </row>
    <row r="474" spans="54:56" ht="15">
      <c r="BB474" s="1"/>
      <c r="BC474" t="s">
        <v>1192</v>
      </c>
      <c r="BD474" s="1"/>
    </row>
    <row r="475" spans="54:56" ht="15">
      <c r="BB475" s="1"/>
      <c r="BC475" t="s">
        <v>1193</v>
      </c>
      <c r="BD475" s="1"/>
    </row>
    <row r="476" spans="54:56" ht="15">
      <c r="BB476" s="1"/>
      <c r="BC476" t="s">
        <v>1194</v>
      </c>
      <c r="BD476" s="1"/>
    </row>
    <row r="477" spans="54:56" ht="15">
      <c r="BB477" s="1"/>
      <c r="BC477" t="s">
        <v>1195</v>
      </c>
      <c r="BD477" s="1"/>
    </row>
    <row r="478" spans="54:56" ht="15">
      <c r="BB478" s="1"/>
      <c r="BC478" t="s">
        <v>1196</v>
      </c>
      <c r="BD478" s="1"/>
    </row>
    <row r="479" spans="54:56" ht="15">
      <c r="BB479" s="1"/>
      <c r="BC479" t="s">
        <v>1197</v>
      </c>
      <c r="BD479" s="1"/>
    </row>
    <row r="480" spans="54:56" ht="15">
      <c r="BB480" s="1"/>
      <c r="BC480" t="s">
        <v>1198</v>
      </c>
      <c r="BD480" s="1"/>
    </row>
    <row r="481" spans="54:56" ht="15">
      <c r="BB481" s="1"/>
      <c r="BC481" t="s">
        <v>1199</v>
      </c>
      <c r="BD481" s="1"/>
    </row>
    <row r="482" spans="54:56" ht="15">
      <c r="BB482" s="1"/>
      <c r="BC482" t="s">
        <v>1200</v>
      </c>
      <c r="BD482" s="1"/>
    </row>
    <row r="483" spans="54:56" ht="15">
      <c r="BB483" s="1"/>
      <c r="BC483" t="s">
        <v>1201</v>
      </c>
      <c r="BD483" s="1"/>
    </row>
    <row r="484" spans="54:56" ht="15">
      <c r="BB484" s="1"/>
      <c r="BC484" t="s">
        <v>1202</v>
      </c>
      <c r="BD484" s="1"/>
    </row>
    <row r="485" spans="54:56" ht="15">
      <c r="BB485" s="1"/>
      <c r="BC485" t="s">
        <v>1203</v>
      </c>
      <c r="BD485" s="1"/>
    </row>
    <row r="486" spans="54:56" ht="15">
      <c r="BB486" s="1"/>
      <c r="BC486" t="s">
        <v>1204</v>
      </c>
      <c r="BD486" s="1"/>
    </row>
    <row r="487" spans="54:56" ht="15">
      <c r="BB487" s="1"/>
      <c r="BC487" t="s">
        <v>1205</v>
      </c>
      <c r="BD487" s="1"/>
    </row>
    <row r="488" spans="54:56" ht="15">
      <c r="BB488" s="1"/>
      <c r="BC488" t="s">
        <v>1206</v>
      </c>
      <c r="BD488" s="1"/>
    </row>
    <row r="489" spans="54:56" ht="15">
      <c r="BB489" s="1"/>
      <c r="BC489" t="s">
        <v>1207</v>
      </c>
      <c r="BD489" s="1"/>
    </row>
    <row r="490" spans="54:56" ht="15">
      <c r="BB490" s="1"/>
      <c r="BC490" t="s">
        <v>1208</v>
      </c>
      <c r="BD490" s="1"/>
    </row>
    <row r="491" spans="54:56" ht="15">
      <c r="BB491" s="1"/>
      <c r="BC491" t="s">
        <v>1209</v>
      </c>
      <c r="BD491" s="1"/>
    </row>
    <row r="492" spans="54:56" ht="15">
      <c r="BB492" s="1"/>
      <c r="BC492" t="s">
        <v>1210</v>
      </c>
      <c r="BD492" s="1"/>
    </row>
    <row r="493" spans="54:56" ht="15">
      <c r="BB493" s="1"/>
      <c r="BC493" t="s">
        <v>1211</v>
      </c>
      <c r="BD493" s="1"/>
    </row>
    <row r="494" spans="54:56" ht="15">
      <c r="BB494" s="1"/>
      <c r="BC494" t="s">
        <v>1212</v>
      </c>
      <c r="BD494" s="1"/>
    </row>
    <row r="495" spans="54:56" ht="15">
      <c r="BB495" s="1"/>
      <c r="BC495" t="s">
        <v>1213</v>
      </c>
      <c r="BD495" s="1"/>
    </row>
    <row r="496" spans="54:56" ht="15">
      <c r="BB496" s="1"/>
      <c r="BC496" t="s">
        <v>1214</v>
      </c>
      <c r="BD496" s="1"/>
    </row>
    <row r="497" spans="54:56" ht="15">
      <c r="BB497" s="1"/>
      <c r="BC497" t="s">
        <v>1215</v>
      </c>
      <c r="BD497" s="1"/>
    </row>
    <row r="498" spans="54:56" ht="15">
      <c r="BB498" s="1"/>
      <c r="BC498" t="s">
        <v>1534</v>
      </c>
      <c r="BD498" s="1"/>
    </row>
    <row r="499" spans="54:56" ht="15">
      <c r="BB499" s="1"/>
      <c r="BC499" t="s">
        <v>1535</v>
      </c>
      <c r="BD499" s="1"/>
    </row>
    <row r="500" spans="54:56" ht="15">
      <c r="BB500" s="1"/>
      <c r="BC500" t="s">
        <v>1536</v>
      </c>
      <c r="BD500" s="1"/>
    </row>
    <row r="501" spans="54:56" ht="15">
      <c r="BB501" s="1"/>
      <c r="BC501" t="s">
        <v>1537</v>
      </c>
      <c r="BD501" s="1"/>
    </row>
    <row r="502" spans="54:56" ht="15">
      <c r="BB502" s="1"/>
      <c r="BC502" t="s">
        <v>1538</v>
      </c>
      <c r="BD502" s="1"/>
    </row>
    <row r="503" spans="54:56" ht="15">
      <c r="BB503" s="1"/>
      <c r="BC503" t="s">
        <v>1539</v>
      </c>
      <c r="BD503" s="1"/>
    </row>
    <row r="504" spans="54:56" ht="15">
      <c r="BB504" s="1"/>
      <c r="BC504" t="s">
        <v>1540</v>
      </c>
      <c r="BD504" s="1"/>
    </row>
    <row r="505" spans="54:56" ht="15">
      <c r="BB505" s="1"/>
      <c r="BC505" t="s">
        <v>1541</v>
      </c>
      <c r="BD505" s="1"/>
    </row>
    <row r="506" spans="54:56" ht="15">
      <c r="BB506" s="1"/>
      <c r="BC506" t="s">
        <v>1542</v>
      </c>
      <c r="BD506" s="1"/>
    </row>
    <row r="507" spans="54:56" ht="15">
      <c r="BB507" s="1"/>
      <c r="BC507" t="s">
        <v>1543</v>
      </c>
      <c r="BD507" s="1"/>
    </row>
    <row r="508" spans="54:56" ht="15">
      <c r="BB508" s="1"/>
      <c r="BC508" t="s">
        <v>1544</v>
      </c>
      <c r="BD508" s="1"/>
    </row>
    <row r="509" spans="54:56" ht="15">
      <c r="BB509" s="1"/>
      <c r="BC509" t="s">
        <v>1545</v>
      </c>
      <c r="BD509" s="1"/>
    </row>
    <row r="510" spans="54:56" ht="15">
      <c r="BB510" s="1"/>
      <c r="BC510" t="s">
        <v>1546</v>
      </c>
      <c r="BD510" s="1"/>
    </row>
    <row r="511" spans="54:56" ht="15">
      <c r="BB511" s="1"/>
      <c r="BC511" t="s">
        <v>1547</v>
      </c>
      <c r="BD511" s="1"/>
    </row>
    <row r="512" spans="54:56" ht="15">
      <c r="BB512" s="1"/>
      <c r="BC512" t="s">
        <v>1548</v>
      </c>
      <c r="BD512" s="1"/>
    </row>
    <row r="513" spans="54:56" ht="15">
      <c r="BB513" s="1"/>
      <c r="BC513" t="s">
        <v>1549</v>
      </c>
      <c r="BD513" s="1"/>
    </row>
    <row r="514" spans="54:56" ht="15">
      <c r="BB514" s="1"/>
      <c r="BC514" t="s">
        <v>1550</v>
      </c>
      <c r="BD514" s="1"/>
    </row>
    <row r="515" spans="54:56" ht="15">
      <c r="BB515" s="1"/>
      <c r="BC515" t="s">
        <v>1551</v>
      </c>
      <c r="BD515" s="1"/>
    </row>
    <row r="516" spans="54:56" ht="15">
      <c r="BB516" s="1"/>
      <c r="BC516" t="s">
        <v>1552</v>
      </c>
      <c r="BD516" s="1"/>
    </row>
    <row r="517" spans="54:56" ht="15">
      <c r="BB517" s="1"/>
      <c r="BC517" t="s">
        <v>1553</v>
      </c>
      <c r="BD517" s="1"/>
    </row>
    <row r="518" spans="54:56" ht="15">
      <c r="BB518" s="1"/>
      <c r="BC518" t="s">
        <v>1554</v>
      </c>
      <c r="BD518" s="1"/>
    </row>
    <row r="519" spans="54:56" ht="15">
      <c r="BB519" s="1"/>
      <c r="BC519" t="s">
        <v>1555</v>
      </c>
      <c r="BD519" s="1"/>
    </row>
    <row r="520" spans="54:56" ht="15">
      <c r="BB520" s="1"/>
      <c r="BC520" t="s">
        <v>1556</v>
      </c>
      <c r="BD520" s="1"/>
    </row>
    <row r="521" spans="54:56" ht="15">
      <c r="BB521" s="1"/>
      <c r="BC521" t="s">
        <v>1557</v>
      </c>
      <c r="BD521" s="1"/>
    </row>
    <row r="522" spans="54:56" ht="15">
      <c r="BB522" s="1"/>
      <c r="BC522" t="s">
        <v>1558</v>
      </c>
      <c r="BD522" s="1"/>
    </row>
    <row r="523" spans="54:56" ht="15">
      <c r="BB523" s="1"/>
      <c r="BC523" t="s">
        <v>1559</v>
      </c>
      <c r="BD523" s="1"/>
    </row>
    <row r="524" spans="54:56" ht="15">
      <c r="BB524" s="1"/>
      <c r="BC524" t="s">
        <v>1560</v>
      </c>
      <c r="BD524" s="1"/>
    </row>
    <row r="525" spans="54:56" ht="15">
      <c r="BB525" s="1"/>
      <c r="BC525" t="s">
        <v>1561</v>
      </c>
      <c r="BD525" s="1"/>
    </row>
    <row r="526" spans="54:56" ht="15">
      <c r="BB526" s="1"/>
      <c r="BC526" t="s">
        <v>1562</v>
      </c>
      <c r="BD526" s="1"/>
    </row>
    <row r="527" spans="54:56" ht="15">
      <c r="BB527" s="1"/>
      <c r="BC527" t="s">
        <v>1563</v>
      </c>
      <c r="BD527" s="1"/>
    </row>
    <row r="528" spans="54:56" ht="15">
      <c r="BB528" s="1"/>
      <c r="BC528" t="s">
        <v>1564</v>
      </c>
      <c r="BD528" s="1"/>
    </row>
    <row r="529" spans="54:56" ht="15">
      <c r="BB529" s="1"/>
      <c r="BC529" t="s">
        <v>1565</v>
      </c>
      <c r="BD529" s="1"/>
    </row>
    <row r="530" spans="54:56" ht="15">
      <c r="BB530" s="1"/>
      <c r="BC530" t="s">
        <v>1566</v>
      </c>
      <c r="BD530" s="1"/>
    </row>
    <row r="531" spans="54:56" ht="15">
      <c r="BB531" s="1"/>
      <c r="BC531" t="s">
        <v>1567</v>
      </c>
      <c r="BD531" s="1"/>
    </row>
    <row r="532" spans="54:56" ht="15">
      <c r="BB532" s="1"/>
      <c r="BC532" t="s">
        <v>1568</v>
      </c>
      <c r="BD532" s="1"/>
    </row>
    <row r="533" spans="54:56" ht="15">
      <c r="BB533" s="1"/>
      <c r="BC533" t="s">
        <v>1569</v>
      </c>
      <c r="BD533" s="1"/>
    </row>
    <row r="534" spans="54:56" ht="15">
      <c r="BB534" s="1"/>
      <c r="BC534" t="s">
        <v>1570</v>
      </c>
      <c r="BD534" s="1"/>
    </row>
    <row r="535" spans="54:56" ht="15">
      <c r="BB535" s="1"/>
      <c r="BC535" t="s">
        <v>1571</v>
      </c>
      <c r="BD535" s="1"/>
    </row>
    <row r="536" spans="54:56" ht="15">
      <c r="BB536" s="1"/>
      <c r="BC536" t="s">
        <v>1572</v>
      </c>
      <c r="BD536" s="1"/>
    </row>
    <row r="537" spans="54:56" ht="15">
      <c r="BB537" s="1"/>
      <c r="BC537" t="s">
        <v>1573</v>
      </c>
      <c r="BD537" s="1"/>
    </row>
    <row r="538" spans="54:56" ht="15">
      <c r="BB538" s="1"/>
      <c r="BC538" t="s">
        <v>1574</v>
      </c>
      <c r="BD538" s="1"/>
    </row>
    <row r="539" spans="54:56" ht="15">
      <c r="BB539" s="1"/>
      <c r="BC539" t="s">
        <v>1575</v>
      </c>
      <c r="BD539" s="1"/>
    </row>
    <row r="540" spans="54:56" ht="15">
      <c r="BB540" s="1"/>
      <c r="BC540" t="s">
        <v>1576</v>
      </c>
      <c r="BD540" s="1"/>
    </row>
    <row r="541" spans="54:56" ht="15">
      <c r="BB541" s="1"/>
      <c r="BC541" t="s">
        <v>1577</v>
      </c>
      <c r="BD541" s="1"/>
    </row>
    <row r="542" spans="54:56" ht="15">
      <c r="BB542" s="1"/>
      <c r="BC542" t="s">
        <v>1578</v>
      </c>
      <c r="BD542" s="1"/>
    </row>
    <row r="543" spans="54:56" ht="15">
      <c r="BB543" s="1"/>
      <c r="BC543" t="s">
        <v>1579</v>
      </c>
      <c r="BD543" s="1"/>
    </row>
    <row r="544" spans="54:56" ht="15">
      <c r="BB544" s="1"/>
      <c r="BC544" t="s">
        <v>1580</v>
      </c>
      <c r="BD544" s="1"/>
    </row>
    <row r="545" spans="54:56" ht="15">
      <c r="BB545" s="1"/>
      <c r="BC545" t="s">
        <v>1581</v>
      </c>
      <c r="BD545" s="1"/>
    </row>
    <row r="546" spans="54:56" ht="15">
      <c r="BB546" s="1"/>
      <c r="BC546" t="s">
        <v>1582</v>
      </c>
      <c r="BD546" s="1"/>
    </row>
    <row r="547" spans="54:56" ht="15">
      <c r="BB547" s="1"/>
      <c r="BC547" t="s">
        <v>1583</v>
      </c>
      <c r="BD547" s="1"/>
    </row>
    <row r="548" spans="54:56" ht="15">
      <c r="BB548" s="1"/>
      <c r="BC548" t="s">
        <v>1584</v>
      </c>
      <c r="BD548" s="1"/>
    </row>
    <row r="549" spans="54:56" ht="15">
      <c r="BB549" s="1"/>
      <c r="BC549" t="s">
        <v>1585</v>
      </c>
      <c r="BD549" s="1"/>
    </row>
    <row r="550" spans="54:56" ht="15">
      <c r="BB550" s="1"/>
      <c r="BC550" t="s">
        <v>1586</v>
      </c>
      <c r="BD550" s="1"/>
    </row>
    <row r="551" spans="54:56" ht="15">
      <c r="BB551" s="1"/>
      <c r="BC551" t="s">
        <v>1587</v>
      </c>
      <c r="BD551" s="1"/>
    </row>
    <row r="552" spans="54:56" ht="15">
      <c r="BB552" s="1"/>
      <c r="BC552" t="s">
        <v>1588</v>
      </c>
      <c r="BD552" s="1"/>
    </row>
    <row r="553" spans="54:56" ht="15">
      <c r="BB553" s="1"/>
      <c r="BC553" t="s">
        <v>1589</v>
      </c>
      <c r="BD553" s="1"/>
    </row>
    <row r="554" spans="54:56" ht="15">
      <c r="BB554" s="1"/>
      <c r="BC554" t="s">
        <v>1590</v>
      </c>
      <c r="BD554" s="1"/>
    </row>
    <row r="555" spans="54:56" ht="15">
      <c r="BB555" s="1"/>
      <c r="BC555" t="s">
        <v>1591</v>
      </c>
      <c r="BD555" s="1"/>
    </row>
    <row r="556" spans="54:56" ht="15">
      <c r="BB556" s="1"/>
      <c r="BC556" t="s">
        <v>1592</v>
      </c>
      <c r="BD556" s="1"/>
    </row>
    <row r="557" spans="54:56" ht="15">
      <c r="BB557" s="1"/>
      <c r="BC557" t="s">
        <v>1593</v>
      </c>
      <c r="BD557" s="1"/>
    </row>
    <row r="558" spans="54:56" ht="15">
      <c r="BB558" s="1"/>
      <c r="BC558" t="s">
        <v>1594</v>
      </c>
      <c r="BD558" s="1"/>
    </row>
    <row r="559" spans="54:56" ht="15">
      <c r="BB559" s="1"/>
      <c r="BC559" t="s">
        <v>1595</v>
      </c>
      <c r="BD559" s="1"/>
    </row>
    <row r="560" spans="54:56" ht="15">
      <c r="BB560" s="1"/>
      <c r="BC560" t="s">
        <v>1596</v>
      </c>
      <c r="BD560" s="1"/>
    </row>
    <row r="561" spans="54:56" ht="15">
      <c r="BB561" s="1"/>
      <c r="BC561" t="s">
        <v>1597</v>
      </c>
      <c r="BD561" s="1"/>
    </row>
    <row r="562" spans="54:56" ht="15">
      <c r="BB562" s="1"/>
      <c r="BC562" t="s">
        <v>1598</v>
      </c>
      <c r="BD562" s="1"/>
    </row>
    <row r="563" spans="54:56" ht="15">
      <c r="BB563" s="1"/>
      <c r="BC563" t="s">
        <v>1599</v>
      </c>
      <c r="BD563" s="1"/>
    </row>
    <row r="564" spans="54:56" ht="15">
      <c r="BB564" s="1"/>
      <c r="BC564" t="s">
        <v>1600</v>
      </c>
      <c r="BD564" s="1"/>
    </row>
    <row r="565" spans="54:56" ht="15">
      <c r="BB565" s="1"/>
      <c r="BC565" t="s">
        <v>1601</v>
      </c>
      <c r="BD565" s="1"/>
    </row>
    <row r="566" spans="54:56" ht="15">
      <c r="BB566" s="1"/>
      <c r="BC566" t="s">
        <v>1602</v>
      </c>
      <c r="BD566" s="1"/>
    </row>
    <row r="567" spans="54:56" ht="15">
      <c r="BB567" s="1"/>
      <c r="BC567" t="s">
        <v>1603</v>
      </c>
      <c r="BD567" s="1"/>
    </row>
    <row r="568" spans="54:56" ht="15">
      <c r="BB568" s="1"/>
      <c r="BC568" t="s">
        <v>1604</v>
      </c>
      <c r="BD568" s="1"/>
    </row>
    <row r="569" spans="54:56" ht="15">
      <c r="BB569" s="1"/>
      <c r="BC569" t="s">
        <v>1605</v>
      </c>
      <c r="BD569" s="1"/>
    </row>
    <row r="570" spans="54:56" ht="15">
      <c r="BB570" s="1"/>
      <c r="BC570" t="s">
        <v>1606</v>
      </c>
      <c r="BD570" s="1"/>
    </row>
    <row r="571" spans="54:56" ht="15">
      <c r="BB571" s="1"/>
      <c r="BC571" t="s">
        <v>1607</v>
      </c>
      <c r="BD571" s="1"/>
    </row>
    <row r="572" spans="54:56" ht="15">
      <c r="BB572" s="1"/>
      <c r="BC572" t="s">
        <v>1608</v>
      </c>
      <c r="BD572" s="1"/>
    </row>
    <row r="573" spans="54:56" ht="15">
      <c r="BB573" s="1"/>
      <c r="BC573" t="s">
        <v>1609</v>
      </c>
      <c r="BD573" s="1"/>
    </row>
    <row r="574" spans="54:56" ht="15">
      <c r="BB574" s="1"/>
      <c r="BC574" t="s">
        <v>1610</v>
      </c>
      <c r="BD574" s="1"/>
    </row>
    <row r="575" spans="54:56" ht="15">
      <c r="BB575" s="1"/>
      <c r="BC575" t="s">
        <v>1611</v>
      </c>
      <c r="BD575" s="1"/>
    </row>
    <row r="576" spans="54:56" ht="15">
      <c r="BB576" s="1"/>
      <c r="BC576" t="s">
        <v>1612</v>
      </c>
      <c r="BD576" s="1"/>
    </row>
    <row r="577" spans="54:56" ht="15">
      <c r="BB577" s="1"/>
      <c r="BC577" t="s">
        <v>1613</v>
      </c>
      <c r="BD577" s="1"/>
    </row>
    <row r="578" spans="54:56" ht="15">
      <c r="BB578" s="1"/>
      <c r="BC578" t="s">
        <v>1614</v>
      </c>
      <c r="BD578" s="1"/>
    </row>
    <row r="579" spans="54:56" ht="15">
      <c r="BB579" s="1"/>
      <c r="BC579" t="s">
        <v>1615</v>
      </c>
      <c r="BD579" s="1"/>
    </row>
    <row r="580" spans="54:56" ht="15">
      <c r="BB580" s="1"/>
      <c r="BC580" t="s">
        <v>1616</v>
      </c>
      <c r="BD580" s="1"/>
    </row>
    <row r="581" spans="54:56" ht="15">
      <c r="BB581" s="1"/>
      <c r="BC581" t="s">
        <v>1617</v>
      </c>
      <c r="BD581" s="1"/>
    </row>
    <row r="582" spans="54:56" ht="15">
      <c r="BB582" s="1"/>
      <c r="BC582" t="s">
        <v>1618</v>
      </c>
      <c r="BD582" s="1"/>
    </row>
    <row r="583" spans="54:56" ht="15">
      <c r="BB583" s="1"/>
      <c r="BC583" t="s">
        <v>1619</v>
      </c>
      <c r="BD583" s="1"/>
    </row>
    <row r="584" spans="54:56" ht="15">
      <c r="BB584" s="1"/>
      <c r="BC584" t="s">
        <v>1620</v>
      </c>
      <c r="BD584" s="1"/>
    </row>
    <row r="585" spans="54:56" ht="15">
      <c r="BB585" s="1"/>
      <c r="BC585" t="s">
        <v>1621</v>
      </c>
      <c r="BD585" s="1"/>
    </row>
    <row r="586" spans="54:56" ht="15">
      <c r="BB586" s="1"/>
      <c r="BC586" t="s">
        <v>1622</v>
      </c>
      <c r="BD586" s="1"/>
    </row>
    <row r="587" spans="54:56" ht="15">
      <c r="BB587" s="1"/>
      <c r="BC587" t="s">
        <v>1623</v>
      </c>
      <c r="BD587" s="1"/>
    </row>
    <row r="588" spans="54:56" ht="15">
      <c r="BB588" s="1"/>
      <c r="BC588" t="s">
        <v>1624</v>
      </c>
      <c r="BD588" s="1"/>
    </row>
    <row r="589" spans="54:56" ht="15">
      <c r="BB589" s="1"/>
      <c r="BC589" t="s">
        <v>1625</v>
      </c>
      <c r="BD589" s="1"/>
    </row>
    <row r="590" spans="54:56" ht="15">
      <c r="BB590" s="1"/>
      <c r="BC590" t="s">
        <v>1626</v>
      </c>
      <c r="BD590" s="1"/>
    </row>
    <row r="591" spans="54:56" ht="15">
      <c r="BB591" s="1"/>
      <c r="BC591" t="s">
        <v>1627</v>
      </c>
      <c r="BD591" s="1"/>
    </row>
    <row r="592" spans="54:56" ht="15">
      <c r="BB592" s="1"/>
      <c r="BC592" t="s">
        <v>1628</v>
      </c>
      <c r="BD592" s="1"/>
    </row>
    <row r="593" spans="54:56" ht="15">
      <c r="BB593" s="1"/>
      <c r="BC593" t="s">
        <v>1629</v>
      </c>
      <c r="BD593" s="1"/>
    </row>
    <row r="594" spans="54:56" ht="15">
      <c r="BB594" s="1"/>
      <c r="BC594" t="s">
        <v>1630</v>
      </c>
      <c r="BD594" s="1"/>
    </row>
    <row r="595" spans="54:56" ht="15">
      <c r="BB595" s="1"/>
      <c r="BC595" t="s">
        <v>1631</v>
      </c>
      <c r="BD595" s="1"/>
    </row>
    <row r="596" spans="54:56" ht="15">
      <c r="BB596" s="1"/>
      <c r="BC596" t="s">
        <v>1632</v>
      </c>
      <c r="BD596" s="1"/>
    </row>
    <row r="597" spans="54:56" ht="15">
      <c r="BB597" s="1"/>
      <c r="BC597" t="s">
        <v>1633</v>
      </c>
      <c r="BD597" s="1"/>
    </row>
    <row r="598" spans="54:56" ht="15">
      <c r="BB598" s="1"/>
      <c r="BC598" t="s">
        <v>1634</v>
      </c>
      <c r="BD598" s="1"/>
    </row>
    <row r="599" spans="54:56" ht="15">
      <c r="BB599" s="1"/>
      <c r="BC599" t="s">
        <v>1635</v>
      </c>
      <c r="BD599" s="1"/>
    </row>
    <row r="600" spans="54:56" ht="15">
      <c r="BB600" s="1"/>
      <c r="BC600" t="s">
        <v>1636</v>
      </c>
      <c r="BD600" s="1"/>
    </row>
    <row r="601" spans="54:56" ht="15">
      <c r="BB601" s="1"/>
      <c r="BC601" t="s">
        <v>1637</v>
      </c>
      <c r="BD601" s="1"/>
    </row>
    <row r="602" spans="54:56" ht="15">
      <c r="BB602" s="1"/>
      <c r="BC602" t="s">
        <v>1638</v>
      </c>
      <c r="BD602" s="1"/>
    </row>
    <row r="603" spans="54:56" ht="15">
      <c r="BB603" s="1"/>
      <c r="BC603" t="s">
        <v>1639</v>
      </c>
      <c r="BD603" s="1"/>
    </row>
    <row r="604" spans="54:56" ht="15">
      <c r="BB604" s="1"/>
      <c r="BC604" t="s">
        <v>1640</v>
      </c>
      <c r="BD604" s="1"/>
    </row>
    <row r="605" spans="54:56" ht="15">
      <c r="BB605" s="1"/>
      <c r="BC605" t="s">
        <v>1641</v>
      </c>
      <c r="BD605" s="1"/>
    </row>
    <row r="606" spans="54:56" ht="15">
      <c r="BB606" s="1"/>
      <c r="BC606" t="s">
        <v>1642</v>
      </c>
      <c r="BD606" s="1"/>
    </row>
    <row r="607" spans="54:56" ht="15">
      <c r="BB607" s="1"/>
      <c r="BC607" t="s">
        <v>1643</v>
      </c>
      <c r="BD607" s="1"/>
    </row>
    <row r="608" spans="54:56" ht="15">
      <c r="BB608" s="1"/>
      <c r="BC608" t="s">
        <v>1644</v>
      </c>
      <c r="BD608" s="1"/>
    </row>
    <row r="609" spans="54:56" ht="15">
      <c r="BB609" s="1"/>
      <c r="BC609" t="s">
        <v>1645</v>
      </c>
      <c r="BD609" s="1"/>
    </row>
    <row r="610" spans="54:56" ht="15">
      <c r="BB610" s="1"/>
      <c r="BC610" t="s">
        <v>1646</v>
      </c>
      <c r="BD610" s="1"/>
    </row>
    <row r="611" spans="54:56" ht="15">
      <c r="BB611" s="1"/>
      <c r="BC611" t="s">
        <v>1647</v>
      </c>
      <c r="BD611" s="1"/>
    </row>
    <row r="612" spans="54:56" ht="15">
      <c r="BB612" s="1"/>
      <c r="BC612" t="s">
        <v>1648</v>
      </c>
      <c r="BD612" s="1"/>
    </row>
    <row r="613" spans="54:56" ht="15">
      <c r="BB613" s="1"/>
      <c r="BC613" t="s">
        <v>1649</v>
      </c>
      <c r="BD613" s="1"/>
    </row>
    <row r="614" spans="54:56" ht="15">
      <c r="BB614" s="1"/>
      <c r="BC614" t="s">
        <v>1650</v>
      </c>
      <c r="BD614" s="1"/>
    </row>
    <row r="615" spans="54:56" ht="15">
      <c r="BB615" s="1"/>
      <c r="BC615" t="s">
        <v>1651</v>
      </c>
      <c r="BD615" s="1"/>
    </row>
    <row r="616" spans="54:56" ht="15">
      <c r="BB616" s="1"/>
      <c r="BC616" t="s">
        <v>1652</v>
      </c>
      <c r="BD616" s="1"/>
    </row>
    <row r="617" spans="54:56" ht="15">
      <c r="BB617" s="1"/>
      <c r="BC617" t="s">
        <v>1653</v>
      </c>
      <c r="BD617" s="1"/>
    </row>
    <row r="618" spans="54:56" ht="15">
      <c r="BB618" s="1"/>
      <c r="BC618" t="s">
        <v>1654</v>
      </c>
      <c r="BD618" s="1"/>
    </row>
    <row r="619" spans="54:56" ht="15">
      <c r="BB619" s="1"/>
      <c r="BC619" t="s">
        <v>1655</v>
      </c>
      <c r="BD619" s="1"/>
    </row>
    <row r="620" spans="54:56" ht="15">
      <c r="BB620" s="1"/>
      <c r="BC620" t="s">
        <v>1656</v>
      </c>
      <c r="BD620" s="1"/>
    </row>
    <row r="621" spans="54:56" ht="15">
      <c r="BB621" s="1"/>
      <c r="BC621" t="s">
        <v>1657</v>
      </c>
      <c r="BD621" s="1"/>
    </row>
    <row r="622" spans="54:56" ht="15">
      <c r="BB622" s="1"/>
      <c r="BC622" t="s">
        <v>1658</v>
      </c>
      <c r="BD622" s="1"/>
    </row>
    <row r="623" spans="54:56" ht="15">
      <c r="BB623" s="1"/>
      <c r="BC623" t="s">
        <v>1659</v>
      </c>
      <c r="BD623" s="1"/>
    </row>
    <row r="624" spans="54:56" ht="15">
      <c r="BB624" s="1"/>
      <c r="BC624" t="s">
        <v>1660</v>
      </c>
      <c r="BD624" s="1"/>
    </row>
    <row r="625" spans="54:56" ht="15">
      <c r="BB625" s="1"/>
      <c r="BC625" t="s">
        <v>1661</v>
      </c>
      <c r="BD625" s="1"/>
    </row>
    <row r="626" spans="54:56" ht="15">
      <c r="BB626" s="1"/>
      <c r="BC626" t="s">
        <v>1662</v>
      </c>
      <c r="BD626" s="1"/>
    </row>
    <row r="627" spans="54:56" ht="15">
      <c r="BB627" s="1"/>
      <c r="BC627" t="s">
        <v>1663</v>
      </c>
      <c r="BD627" s="1"/>
    </row>
    <row r="628" spans="54:56" ht="15">
      <c r="BB628" s="1"/>
      <c r="BC628" t="s">
        <v>1664</v>
      </c>
      <c r="BD628" s="1"/>
    </row>
    <row r="629" spans="54:56" ht="15">
      <c r="BB629" s="1"/>
      <c r="BC629" t="s">
        <v>1665</v>
      </c>
      <c r="BD629" s="1"/>
    </row>
    <row r="630" spans="54:56" ht="15">
      <c r="BB630" s="1"/>
      <c r="BC630" t="s">
        <v>1666</v>
      </c>
      <c r="BD630" s="1"/>
    </row>
    <row r="631" spans="54:56" ht="15">
      <c r="BB631" s="1"/>
      <c r="BC631" t="s">
        <v>1667</v>
      </c>
      <c r="BD631" s="1"/>
    </row>
    <row r="632" spans="54:56" ht="15">
      <c r="BB632" s="1"/>
      <c r="BC632" t="s">
        <v>1668</v>
      </c>
      <c r="BD632" s="1"/>
    </row>
    <row r="633" spans="54:56" ht="15">
      <c r="BB633" s="1"/>
      <c r="BC633" t="s">
        <v>1669</v>
      </c>
      <c r="BD633" s="1"/>
    </row>
    <row r="634" spans="54:56" ht="15">
      <c r="BB634" s="1"/>
      <c r="BC634" t="s">
        <v>1670</v>
      </c>
      <c r="BD634" s="1"/>
    </row>
    <row r="635" spans="54:56" ht="15">
      <c r="BB635" s="1"/>
      <c r="BC635" t="s">
        <v>1671</v>
      </c>
      <c r="BD635" s="1"/>
    </row>
    <row r="636" spans="54:56" ht="15">
      <c r="BB636" s="1"/>
      <c r="BC636" t="s">
        <v>1672</v>
      </c>
      <c r="BD636" s="1"/>
    </row>
    <row r="637" spans="54:56" ht="15">
      <c r="BB637" s="1"/>
      <c r="BC637" t="s">
        <v>1673</v>
      </c>
      <c r="BD637" s="1"/>
    </row>
    <row r="638" spans="54:56" ht="15">
      <c r="BB638" s="1"/>
      <c r="BC638" t="s">
        <v>1674</v>
      </c>
      <c r="BD638" s="1"/>
    </row>
    <row r="639" spans="54:56" ht="15">
      <c r="BB639" s="1"/>
      <c r="BC639" t="s">
        <v>1675</v>
      </c>
      <c r="BD639" s="1"/>
    </row>
    <row r="640" spans="54:56" ht="15">
      <c r="BB640" s="1"/>
      <c r="BC640" t="s">
        <v>1676</v>
      </c>
      <c r="BD640" s="1"/>
    </row>
    <row r="641" spans="54:56" ht="15">
      <c r="BB641" s="1"/>
      <c r="BC641" t="s">
        <v>1677</v>
      </c>
      <c r="BD641" s="1"/>
    </row>
    <row r="642" spans="54:56" ht="15">
      <c r="BB642" s="1"/>
      <c r="BC642" t="s">
        <v>1678</v>
      </c>
      <c r="BD642" s="1"/>
    </row>
    <row r="643" spans="54:56" ht="15">
      <c r="BB643" s="1"/>
      <c r="BC643" t="s">
        <v>1679</v>
      </c>
      <c r="BD643" s="1"/>
    </row>
    <row r="644" spans="54:56" ht="15">
      <c r="BB644" s="1"/>
      <c r="BC644" t="s">
        <v>1680</v>
      </c>
      <c r="BD644" s="1"/>
    </row>
    <row r="645" spans="54:56" ht="15">
      <c r="BB645" s="1"/>
      <c r="BC645" t="s">
        <v>1681</v>
      </c>
      <c r="BD645" s="1"/>
    </row>
    <row r="646" spans="54:56" ht="15">
      <c r="BB646" s="1"/>
      <c r="BC646" t="s">
        <v>1682</v>
      </c>
      <c r="BD646" s="1"/>
    </row>
    <row r="647" spans="54:56" ht="15">
      <c r="BB647" s="1"/>
      <c r="BC647" t="s">
        <v>1683</v>
      </c>
      <c r="BD647" s="1"/>
    </row>
    <row r="648" spans="54:56" ht="15">
      <c r="BB648" s="1"/>
      <c r="BC648" t="s">
        <v>1684</v>
      </c>
      <c r="BD648" s="1"/>
    </row>
    <row r="649" spans="54:56" ht="15">
      <c r="BB649" s="1"/>
      <c r="BC649" t="s">
        <v>1685</v>
      </c>
      <c r="BD649" s="1"/>
    </row>
    <row r="650" spans="54:56" ht="15">
      <c r="BB650" s="1"/>
      <c r="BC650" t="s">
        <v>1686</v>
      </c>
      <c r="BD650" s="1"/>
    </row>
    <row r="651" spans="54:56" ht="15">
      <c r="BB651" s="1"/>
      <c r="BC651" t="s">
        <v>1687</v>
      </c>
      <c r="BD651" s="1"/>
    </row>
    <row r="652" spans="54:56" ht="15">
      <c r="BB652" s="1"/>
      <c r="BC652" t="s">
        <v>1688</v>
      </c>
      <c r="BD652" s="1"/>
    </row>
    <row r="653" spans="54:56" ht="15">
      <c r="BB653" s="1"/>
      <c r="BC653" t="s">
        <v>1689</v>
      </c>
      <c r="BD653" s="1"/>
    </row>
    <row r="654" spans="54:56" ht="15">
      <c r="BB654" s="1"/>
      <c r="BC654" t="s">
        <v>1690</v>
      </c>
      <c r="BD654" s="1"/>
    </row>
    <row r="655" spans="54:56" ht="15">
      <c r="BB655" s="1"/>
      <c r="BC655" t="s">
        <v>1691</v>
      </c>
      <c r="BD655" s="1"/>
    </row>
    <row r="656" spans="54:56" ht="15">
      <c r="BB656" s="1"/>
      <c r="BC656" t="s">
        <v>1692</v>
      </c>
      <c r="BD656" s="1"/>
    </row>
    <row r="657" spans="54:56" ht="15">
      <c r="BB657" s="1"/>
      <c r="BC657" t="s">
        <v>1693</v>
      </c>
      <c r="BD657" s="1"/>
    </row>
    <row r="658" spans="54:56" ht="15">
      <c r="BB658" s="1"/>
      <c r="BC658" t="s">
        <v>1694</v>
      </c>
      <c r="BD658" s="1"/>
    </row>
    <row r="659" spans="54:56" ht="15">
      <c r="BB659" s="1"/>
      <c r="BC659" t="s">
        <v>1695</v>
      </c>
      <c r="BD659" s="1"/>
    </row>
    <row r="660" spans="54:56" ht="15">
      <c r="BB660" s="1"/>
      <c r="BC660" t="s">
        <v>1696</v>
      </c>
      <c r="BD660" s="1"/>
    </row>
    <row r="661" spans="54:56" ht="15">
      <c r="BB661" s="1"/>
      <c r="BC661" t="s">
        <v>1697</v>
      </c>
      <c r="BD661" s="1"/>
    </row>
    <row r="662" spans="54:56" ht="15">
      <c r="BB662" s="1"/>
      <c r="BC662" t="s">
        <v>1698</v>
      </c>
      <c r="BD662" s="1"/>
    </row>
    <row r="663" spans="54:56" ht="15">
      <c r="BB663" s="1"/>
      <c r="BC663" t="s">
        <v>1699</v>
      </c>
      <c r="BD663" s="1"/>
    </row>
    <row r="664" spans="54:56" ht="15">
      <c r="BB664" s="1"/>
      <c r="BC664" t="s">
        <v>1700</v>
      </c>
      <c r="BD664" s="1"/>
    </row>
    <row r="665" spans="54:56" ht="15">
      <c r="BB665" s="1"/>
      <c r="BC665" t="s">
        <v>1701</v>
      </c>
      <c r="BD665" s="1"/>
    </row>
    <row r="666" spans="54:56" ht="15">
      <c r="BB666" s="1"/>
      <c r="BC666" t="s">
        <v>1702</v>
      </c>
      <c r="BD666" s="1"/>
    </row>
    <row r="667" spans="54:56" ht="15">
      <c r="BB667" s="1"/>
      <c r="BC667" t="s">
        <v>1703</v>
      </c>
      <c r="BD667" s="1"/>
    </row>
    <row r="668" spans="54:56" ht="15">
      <c r="BB668" s="1"/>
      <c r="BC668" t="s">
        <v>1704</v>
      </c>
      <c r="BD668" s="1"/>
    </row>
    <row r="669" spans="54:56" ht="15">
      <c r="BB669" s="1"/>
      <c r="BC669" t="s">
        <v>1705</v>
      </c>
      <c r="BD669" s="1"/>
    </row>
    <row r="670" spans="54:56" ht="15">
      <c r="BB670" s="1"/>
      <c r="BC670" t="s">
        <v>1706</v>
      </c>
      <c r="BD670" s="1"/>
    </row>
    <row r="671" spans="54:56" ht="15">
      <c r="BB671" s="1"/>
      <c r="BC671" t="s">
        <v>1707</v>
      </c>
      <c r="BD671" s="1"/>
    </row>
    <row r="672" spans="54:56" ht="15">
      <c r="BB672" s="1"/>
      <c r="BC672" t="s">
        <v>1708</v>
      </c>
      <c r="BD672" s="1"/>
    </row>
    <row r="673" spans="54:56" ht="15">
      <c r="BB673" s="1"/>
      <c r="BC673" t="s">
        <v>1709</v>
      </c>
      <c r="BD673" s="1"/>
    </row>
    <row r="674" spans="54:56" ht="15">
      <c r="BB674" s="1"/>
      <c r="BC674" t="s">
        <v>1710</v>
      </c>
      <c r="BD674" s="1"/>
    </row>
    <row r="675" spans="54:56" ht="15">
      <c r="BB675" s="1"/>
      <c r="BC675" t="s">
        <v>1711</v>
      </c>
      <c r="BD675" s="1"/>
    </row>
    <row r="676" spans="54:56" ht="15">
      <c r="BB676" s="1"/>
      <c r="BC676" t="s">
        <v>1712</v>
      </c>
      <c r="BD676" s="1"/>
    </row>
    <row r="677" spans="54:56" ht="15">
      <c r="BB677" s="1"/>
      <c r="BC677" t="s">
        <v>1713</v>
      </c>
      <c r="BD677" s="1"/>
    </row>
    <row r="678" spans="54:56" ht="15">
      <c r="BB678" s="1"/>
      <c r="BC678" t="s">
        <v>1714</v>
      </c>
      <c r="BD678" s="1"/>
    </row>
    <row r="679" spans="54:56" ht="15">
      <c r="BB679" s="1"/>
      <c r="BC679" t="s">
        <v>1715</v>
      </c>
      <c r="BD679" s="1"/>
    </row>
    <row r="680" spans="54:56" ht="15">
      <c r="BB680" s="1"/>
      <c r="BC680" t="s">
        <v>1716</v>
      </c>
      <c r="BD680" s="1"/>
    </row>
    <row r="681" spans="54:56" ht="15">
      <c r="BB681" s="1"/>
      <c r="BC681" t="s">
        <v>1717</v>
      </c>
      <c r="BD681" s="1"/>
    </row>
    <row r="682" spans="54:56" ht="15">
      <c r="BB682" s="1"/>
      <c r="BC682" t="s">
        <v>1718</v>
      </c>
      <c r="BD682" s="1"/>
    </row>
    <row r="683" spans="54:56" ht="15">
      <c r="BB683" s="1"/>
      <c r="BC683" t="s">
        <v>1719</v>
      </c>
      <c r="BD683" s="1"/>
    </row>
    <row r="684" spans="54:56" ht="15">
      <c r="BB684" s="1"/>
      <c r="BC684" t="s">
        <v>1720</v>
      </c>
      <c r="BD684" s="1"/>
    </row>
    <row r="685" spans="54:56" ht="15">
      <c r="BB685" s="1"/>
      <c r="BC685" t="s">
        <v>1721</v>
      </c>
      <c r="BD685" s="1"/>
    </row>
    <row r="686" spans="54:56" ht="15">
      <c r="BB686" s="1"/>
      <c r="BC686" t="s">
        <v>1722</v>
      </c>
      <c r="BD686" s="1"/>
    </row>
    <row r="687" spans="54:56" ht="15">
      <c r="BB687" s="1"/>
      <c r="BC687" t="s">
        <v>1723</v>
      </c>
      <c r="BD687" s="1"/>
    </row>
    <row r="688" spans="54:56" ht="15">
      <c r="BB688" s="1"/>
      <c r="BC688" t="s">
        <v>1724</v>
      </c>
      <c r="BD688" s="1"/>
    </row>
    <row r="689" spans="54:56" ht="15">
      <c r="BB689" s="1"/>
      <c r="BC689" t="s">
        <v>1725</v>
      </c>
      <c r="BD689" s="1"/>
    </row>
    <row r="690" spans="54:56" ht="15">
      <c r="BB690" s="1"/>
      <c r="BC690" t="s">
        <v>1726</v>
      </c>
      <c r="BD690" s="1"/>
    </row>
    <row r="691" spans="54:56" ht="15">
      <c r="BB691" s="1"/>
      <c r="BC691" t="s">
        <v>1727</v>
      </c>
      <c r="BD691" s="1"/>
    </row>
    <row r="692" spans="54:56" ht="15">
      <c r="BB692" s="1"/>
      <c r="BC692" t="s">
        <v>1728</v>
      </c>
      <c r="BD692" s="1"/>
    </row>
    <row r="693" spans="54:56" ht="15">
      <c r="BB693" s="1"/>
      <c r="BC693" t="s">
        <v>1729</v>
      </c>
      <c r="BD693" s="1"/>
    </row>
    <row r="694" spans="54:56" ht="15">
      <c r="BB694" s="1"/>
      <c r="BC694" t="s">
        <v>1730</v>
      </c>
      <c r="BD694" s="1"/>
    </row>
    <row r="695" spans="54:56" ht="15">
      <c r="BB695" s="1"/>
      <c r="BC695" t="s">
        <v>1731</v>
      </c>
      <c r="BD695" s="1"/>
    </row>
    <row r="696" spans="54:56" ht="15">
      <c r="BB696" s="1"/>
      <c r="BC696" t="s">
        <v>1732</v>
      </c>
      <c r="BD696" s="1"/>
    </row>
    <row r="697" spans="54:56" ht="15">
      <c r="BB697" s="1"/>
      <c r="BC697" t="s">
        <v>1733</v>
      </c>
      <c r="BD697" s="1"/>
    </row>
    <row r="698" spans="54:56" ht="15">
      <c r="BB698" s="1"/>
      <c r="BC698" t="s">
        <v>1734</v>
      </c>
      <c r="BD698" s="1"/>
    </row>
    <row r="699" spans="54:56" ht="15">
      <c r="BB699" s="1"/>
      <c r="BC699" t="s">
        <v>1735</v>
      </c>
      <c r="BD699" s="1"/>
    </row>
    <row r="700" spans="54:56" ht="15">
      <c r="BB700" s="1"/>
      <c r="BC700" t="s">
        <v>1736</v>
      </c>
      <c r="BD700" s="1"/>
    </row>
    <row r="701" spans="54:56" ht="15">
      <c r="BB701" s="1"/>
      <c r="BC701" t="s">
        <v>1737</v>
      </c>
      <c r="BD701" s="1"/>
    </row>
    <row r="702" spans="54:56" ht="15">
      <c r="BB702" s="1"/>
      <c r="BC702" t="s">
        <v>1738</v>
      </c>
      <c r="BD702" s="1"/>
    </row>
    <row r="703" spans="54:56" ht="15">
      <c r="BB703" s="1"/>
      <c r="BC703" t="s">
        <v>1739</v>
      </c>
      <c r="BD703" s="1"/>
    </row>
    <row r="704" spans="54:56" ht="15">
      <c r="BB704" s="1"/>
      <c r="BC704" t="s">
        <v>1743</v>
      </c>
      <c r="BD704" s="1"/>
    </row>
    <row r="705" spans="54:56" ht="15">
      <c r="BB705" s="1"/>
      <c r="BC705" t="s">
        <v>1744</v>
      </c>
      <c r="BD705" s="1"/>
    </row>
    <row r="706" spans="54:56" ht="15">
      <c r="BB706" s="1"/>
      <c r="BC706" t="s">
        <v>1745</v>
      </c>
      <c r="BD706" s="1"/>
    </row>
    <row r="707" spans="54:56" ht="15">
      <c r="BB707" s="1"/>
      <c r="BC707" t="s">
        <v>1746</v>
      </c>
      <c r="BD707" s="1"/>
    </row>
    <row r="708" spans="54:56" ht="15">
      <c r="BB708" s="1"/>
      <c r="BC708" t="s">
        <v>1747</v>
      </c>
      <c r="BD708" s="1"/>
    </row>
    <row r="709" spans="54:56" ht="15">
      <c r="BB709" s="1"/>
      <c r="BC709" t="s">
        <v>1748</v>
      </c>
      <c r="BD709" s="1"/>
    </row>
    <row r="710" spans="54:56" ht="15">
      <c r="BB710" s="1"/>
      <c r="BC710" t="s">
        <v>1749</v>
      </c>
      <c r="BD710" s="1"/>
    </row>
    <row r="711" spans="54:56" ht="15">
      <c r="BB711" s="1"/>
      <c r="BC711" t="s">
        <v>1750</v>
      </c>
      <c r="BD711" s="1"/>
    </row>
    <row r="712" spans="54:56" ht="15">
      <c r="BB712" s="1"/>
      <c r="BC712" t="s">
        <v>1751</v>
      </c>
      <c r="BD712" s="1"/>
    </row>
    <row r="713" spans="54:56" ht="15">
      <c r="BB713" s="1"/>
      <c r="BC713" t="s">
        <v>1752</v>
      </c>
      <c r="BD713" s="1"/>
    </row>
    <row r="714" spans="54:56" ht="15">
      <c r="BB714" s="1"/>
      <c r="BC714" t="s">
        <v>1753</v>
      </c>
      <c r="BD714" s="1"/>
    </row>
    <row r="715" spans="54:56" ht="15">
      <c r="BB715" s="1"/>
      <c r="BC715" t="s">
        <v>1754</v>
      </c>
      <c r="BD715" s="1"/>
    </row>
    <row r="716" spans="54:56" ht="15">
      <c r="BB716" s="1"/>
      <c r="BC716" t="s">
        <v>1755</v>
      </c>
      <c r="BD716" s="1"/>
    </row>
    <row r="717" spans="54:56" ht="15">
      <c r="BB717" s="1"/>
      <c r="BC717" t="s">
        <v>1756</v>
      </c>
      <c r="BD717" s="1"/>
    </row>
    <row r="718" spans="54:56" ht="15">
      <c r="BB718" s="1"/>
      <c r="BC718" t="s">
        <v>1757</v>
      </c>
      <c r="BD718" s="1"/>
    </row>
    <row r="719" spans="54:56" ht="15">
      <c r="BB719" s="1"/>
      <c r="BC719" t="s">
        <v>1758</v>
      </c>
      <c r="BD719" s="1"/>
    </row>
    <row r="720" spans="54:56" ht="15">
      <c r="BB720" s="1"/>
      <c r="BC720" t="s">
        <v>1759</v>
      </c>
      <c r="BD720" s="1"/>
    </row>
    <row r="721" spans="54:56" ht="15">
      <c r="BB721" s="1"/>
      <c r="BC721" t="s">
        <v>1760</v>
      </c>
      <c r="BD721" s="1"/>
    </row>
    <row r="722" spans="54:56" ht="15">
      <c r="BB722" s="1"/>
      <c r="BC722" t="s">
        <v>1761</v>
      </c>
      <c r="BD722" s="1"/>
    </row>
    <row r="723" spans="54:56" ht="15">
      <c r="BB723" s="1"/>
      <c r="BC723" t="s">
        <v>1762</v>
      </c>
      <c r="BD723" s="1"/>
    </row>
    <row r="724" spans="54:56" ht="15">
      <c r="BB724" s="1"/>
      <c r="BC724" t="s">
        <v>1763</v>
      </c>
      <c r="BD724" s="1"/>
    </row>
    <row r="725" spans="54:56" ht="15">
      <c r="BB725" s="1"/>
      <c r="BC725" t="s">
        <v>1764</v>
      </c>
      <c r="BD725" s="1"/>
    </row>
    <row r="726" spans="54:56" ht="15">
      <c r="BB726" s="1"/>
      <c r="BC726" t="s">
        <v>1765</v>
      </c>
      <c r="BD726" s="1"/>
    </row>
    <row r="727" spans="54:56" ht="15">
      <c r="BB727" s="1"/>
      <c r="BC727" t="s">
        <v>1766</v>
      </c>
      <c r="BD727" s="1"/>
    </row>
    <row r="728" spans="54:56" ht="15">
      <c r="BB728" s="1"/>
      <c r="BC728" t="s">
        <v>1767</v>
      </c>
      <c r="BD728" s="1"/>
    </row>
    <row r="729" spans="54:56" ht="15">
      <c r="BB729" s="1"/>
      <c r="BC729" t="s">
        <v>1768</v>
      </c>
      <c r="BD729" s="1"/>
    </row>
    <row r="730" spans="54:56" ht="15">
      <c r="BB730" s="1"/>
      <c r="BC730" t="s">
        <v>1769</v>
      </c>
      <c r="BD730" s="1"/>
    </row>
    <row r="731" spans="54:56" ht="15">
      <c r="BB731" s="1"/>
      <c r="BC731" t="s">
        <v>1770</v>
      </c>
      <c r="BD731" s="1"/>
    </row>
    <row r="732" spans="54:56" ht="15">
      <c r="BB732" s="1"/>
      <c r="BC732" t="s">
        <v>1771</v>
      </c>
      <c r="BD732" s="1"/>
    </row>
    <row r="733" spans="54:56" ht="15">
      <c r="BB733" s="1"/>
      <c r="BC733" t="s">
        <v>1772</v>
      </c>
      <c r="BD733" s="1"/>
    </row>
    <row r="734" spans="54:56" ht="15">
      <c r="BB734" s="1"/>
      <c r="BC734" t="s">
        <v>1773</v>
      </c>
      <c r="BD734" s="1"/>
    </row>
    <row r="735" spans="54:56" ht="15">
      <c r="BB735" s="1"/>
      <c r="BC735" t="s">
        <v>1774</v>
      </c>
      <c r="BD735" s="1"/>
    </row>
    <row r="736" spans="54:56" ht="15">
      <c r="BB736" s="1"/>
      <c r="BC736" t="s">
        <v>1775</v>
      </c>
      <c r="BD736" s="1"/>
    </row>
    <row r="737" spans="54:56" ht="15">
      <c r="BB737" s="1"/>
      <c r="BC737" t="s">
        <v>1776</v>
      </c>
      <c r="BD737" s="1"/>
    </row>
    <row r="738" spans="54:56" ht="15">
      <c r="BB738" s="1"/>
      <c r="BC738" t="s">
        <v>1777</v>
      </c>
      <c r="BD738" s="1"/>
    </row>
    <row r="739" spans="54:56" ht="15">
      <c r="BB739" s="1"/>
      <c r="BC739" t="s">
        <v>1778</v>
      </c>
      <c r="BD739" s="1"/>
    </row>
    <row r="740" spans="54:56" ht="15">
      <c r="BB740" s="1"/>
      <c r="BC740" t="s">
        <v>1779</v>
      </c>
      <c r="BD740" s="1"/>
    </row>
    <row r="741" spans="54:56" ht="15">
      <c r="BB741" s="1"/>
      <c r="BC741" t="s">
        <v>1780</v>
      </c>
      <c r="BD741" s="1"/>
    </row>
    <row r="742" spans="54:56" ht="15">
      <c r="BB742" s="1"/>
      <c r="BC742" t="s">
        <v>1781</v>
      </c>
      <c r="BD742" s="1"/>
    </row>
    <row r="743" spans="54:56" ht="15">
      <c r="BB743" s="1"/>
      <c r="BC743" t="s">
        <v>1782</v>
      </c>
      <c r="BD743" s="1"/>
    </row>
    <row r="744" spans="54:56" ht="15">
      <c r="BB744" s="1"/>
      <c r="BC744" t="s">
        <v>1783</v>
      </c>
      <c r="BD744" s="1"/>
    </row>
    <row r="745" spans="54:56" ht="15">
      <c r="BB745" s="1"/>
      <c r="BC745" t="s">
        <v>1784</v>
      </c>
      <c r="BD745" s="1"/>
    </row>
    <row r="746" spans="54:56" ht="15">
      <c r="BB746" s="1"/>
      <c r="BC746" t="s">
        <v>1785</v>
      </c>
      <c r="BD746" s="1"/>
    </row>
    <row r="747" spans="54:56" ht="15">
      <c r="BB747" s="1"/>
      <c r="BC747" t="s">
        <v>1786</v>
      </c>
      <c r="BD747" s="1"/>
    </row>
    <row r="748" spans="54:56" ht="15">
      <c r="BB748" s="1"/>
      <c r="BC748" t="s">
        <v>1787</v>
      </c>
      <c r="BD748" s="1"/>
    </row>
    <row r="749" spans="54:56" ht="15">
      <c r="BB749" s="1"/>
      <c r="BC749" t="s">
        <v>1788</v>
      </c>
      <c r="BD749" s="1"/>
    </row>
    <row r="750" spans="54:56" ht="15">
      <c r="BB750" s="1"/>
      <c r="BC750" t="s">
        <v>1789</v>
      </c>
      <c r="BD750" s="1"/>
    </row>
    <row r="751" spans="54:56" ht="15">
      <c r="BB751" s="1"/>
      <c r="BC751" t="s">
        <v>1790</v>
      </c>
      <c r="BD751" s="1"/>
    </row>
    <row r="752" spans="54:56" ht="15">
      <c r="BB752" s="1"/>
      <c r="BC752" t="s">
        <v>1791</v>
      </c>
      <c r="BD752" s="1"/>
    </row>
    <row r="753" spans="54:56" ht="15">
      <c r="BB753" s="1"/>
      <c r="BC753" t="s">
        <v>1792</v>
      </c>
      <c r="BD753" s="1"/>
    </row>
    <row r="754" spans="54:56" ht="15">
      <c r="BB754" s="1"/>
      <c r="BC754" t="s">
        <v>1793</v>
      </c>
      <c r="BD754" s="1"/>
    </row>
    <row r="755" spans="54:56" ht="15">
      <c r="BB755" s="1"/>
      <c r="BC755" t="s">
        <v>1794</v>
      </c>
      <c r="BD755" s="1"/>
    </row>
    <row r="756" spans="54:56" ht="15">
      <c r="BB756" s="1"/>
      <c r="BC756" t="s">
        <v>1795</v>
      </c>
      <c r="BD756" s="1"/>
    </row>
    <row r="757" spans="54:56" ht="15">
      <c r="BB757" s="1"/>
      <c r="BC757" t="s">
        <v>1796</v>
      </c>
      <c r="BD757" s="1"/>
    </row>
    <row r="758" spans="54:56" ht="15">
      <c r="BB758" s="1"/>
      <c r="BC758" t="s">
        <v>1797</v>
      </c>
      <c r="BD758" s="1"/>
    </row>
    <row r="759" spans="54:56" ht="15">
      <c r="BB759" s="1"/>
      <c r="BC759" t="s">
        <v>1798</v>
      </c>
      <c r="BD759" s="1"/>
    </row>
    <row r="760" spans="54:56" ht="15">
      <c r="BB760" s="1"/>
      <c r="BC760" t="s">
        <v>1799</v>
      </c>
      <c r="BD760" s="1"/>
    </row>
    <row r="761" spans="54:56" ht="15">
      <c r="BB761" s="1"/>
      <c r="BC761" t="s">
        <v>1800</v>
      </c>
      <c r="BD761" s="1"/>
    </row>
    <row r="762" spans="54:56" ht="15">
      <c r="BB762" s="1"/>
      <c r="BC762" t="s">
        <v>1801</v>
      </c>
      <c r="BD762" s="1"/>
    </row>
    <row r="763" spans="54:56" ht="15">
      <c r="BB763" s="1"/>
      <c r="BC763" t="s">
        <v>1802</v>
      </c>
      <c r="BD763" s="1"/>
    </row>
    <row r="764" spans="54:56" ht="15">
      <c r="BB764" s="1"/>
      <c r="BC764" t="s">
        <v>1803</v>
      </c>
      <c r="BD764" s="1"/>
    </row>
    <row r="765" spans="54:56" ht="15">
      <c r="BB765" s="1"/>
      <c r="BC765" t="s">
        <v>1804</v>
      </c>
      <c r="BD765" s="1"/>
    </row>
    <row r="766" spans="54:56" ht="15">
      <c r="BB766" s="1"/>
      <c r="BC766" t="s">
        <v>1805</v>
      </c>
      <c r="BD766" s="1"/>
    </row>
    <row r="767" spans="54:56" ht="15">
      <c r="BB767" s="1"/>
      <c r="BC767" t="s">
        <v>1806</v>
      </c>
      <c r="BD767" s="1"/>
    </row>
    <row r="768" spans="54:56" ht="15">
      <c r="BB768" s="1"/>
      <c r="BC768" t="s">
        <v>1807</v>
      </c>
      <c r="BD768" s="1"/>
    </row>
    <row r="769" spans="54:56" ht="15">
      <c r="BB769" s="1"/>
      <c r="BC769" t="s">
        <v>1808</v>
      </c>
      <c r="BD769" s="1"/>
    </row>
    <row r="770" spans="54:56" ht="15">
      <c r="BB770" s="1"/>
      <c r="BC770" t="s">
        <v>1870</v>
      </c>
      <c r="BD770" s="1"/>
    </row>
    <row r="771" spans="54:56" ht="15">
      <c r="BB771" s="1"/>
      <c r="BC771" t="s">
        <v>1809</v>
      </c>
      <c r="BD771" s="1"/>
    </row>
    <row r="772" spans="54:56" ht="15">
      <c r="BB772" s="1"/>
      <c r="BC772" t="s">
        <v>1810</v>
      </c>
      <c r="BD772" s="1"/>
    </row>
    <row r="773" spans="54:56" ht="15">
      <c r="BB773" s="1"/>
      <c r="BC773" t="s">
        <v>1811</v>
      </c>
      <c r="BD773" s="1"/>
    </row>
    <row r="774" spans="54:56" ht="15">
      <c r="BB774" s="1"/>
      <c r="BC774" t="s">
        <v>1812</v>
      </c>
      <c r="BD774" s="1"/>
    </row>
    <row r="775" spans="54:56" ht="15">
      <c r="BB775" s="1"/>
      <c r="BC775" t="s">
        <v>1813</v>
      </c>
      <c r="BD775" s="1"/>
    </row>
    <row r="776" spans="54:56" ht="15">
      <c r="BB776" s="1"/>
      <c r="BC776" t="s">
        <v>1814</v>
      </c>
      <c r="BD776" s="1"/>
    </row>
    <row r="777" spans="54:56" ht="15">
      <c r="BB777" s="1"/>
      <c r="BC777" t="s">
        <v>1815</v>
      </c>
      <c r="BD777" s="1"/>
    </row>
    <row r="778" spans="54:56" ht="15">
      <c r="BB778" s="1"/>
      <c r="BC778" t="s">
        <v>1816</v>
      </c>
      <c r="BD778" s="1"/>
    </row>
    <row r="779" spans="54:56" ht="15">
      <c r="BB779" s="1"/>
      <c r="BC779" t="s">
        <v>1817</v>
      </c>
      <c r="BD779" s="1"/>
    </row>
    <row r="780" spans="54:56" ht="15">
      <c r="BB780" s="1"/>
      <c r="BC780" t="s">
        <v>1818</v>
      </c>
      <c r="BD780" s="1"/>
    </row>
    <row r="781" spans="54:56" ht="15">
      <c r="BB781" s="1"/>
      <c r="BC781" t="s">
        <v>1819</v>
      </c>
      <c r="BD781" s="1"/>
    </row>
    <row r="782" spans="54:56" ht="15">
      <c r="BB782" s="1"/>
      <c r="BC782" t="s">
        <v>1820</v>
      </c>
      <c r="BD782" s="1"/>
    </row>
    <row r="783" spans="54:56" ht="15">
      <c r="BB783" s="1"/>
      <c r="BC783" t="s">
        <v>1821</v>
      </c>
      <c r="BD783" s="1"/>
    </row>
    <row r="784" spans="54:56" ht="15">
      <c r="BB784" s="1"/>
      <c r="BC784" t="s">
        <v>1822</v>
      </c>
      <c r="BD784" s="1"/>
    </row>
    <row r="785" spans="54:56" ht="15">
      <c r="BB785" s="1"/>
      <c r="BC785" t="s">
        <v>1823</v>
      </c>
      <c r="BD785" s="1"/>
    </row>
    <row r="786" spans="54:56" ht="15">
      <c r="BB786" s="1"/>
      <c r="BC786" t="s">
        <v>1824</v>
      </c>
      <c r="BD786" s="1"/>
    </row>
    <row r="787" spans="54:56" ht="15">
      <c r="BB787" s="1"/>
      <c r="BC787" t="s">
        <v>1825</v>
      </c>
      <c r="BD787" s="1"/>
    </row>
    <row r="788" spans="54:56" ht="15">
      <c r="BB788" s="1"/>
      <c r="BC788" t="s">
        <v>1826</v>
      </c>
      <c r="BD788" s="1"/>
    </row>
    <row r="789" spans="54:56" ht="15">
      <c r="BB789" s="1"/>
      <c r="BC789" t="s">
        <v>1827</v>
      </c>
      <c r="BD789" s="1"/>
    </row>
    <row r="790" spans="54:56" ht="15">
      <c r="BB790" s="1"/>
      <c r="BC790" t="s">
        <v>1828</v>
      </c>
      <c r="BD790" s="1"/>
    </row>
    <row r="791" spans="54:56" ht="15">
      <c r="BB791" s="1"/>
      <c r="BC791" t="s">
        <v>1829</v>
      </c>
      <c r="BD791" s="1"/>
    </row>
    <row r="792" spans="54:56" ht="15">
      <c r="BB792" s="1"/>
      <c r="BC792" t="s">
        <v>1830</v>
      </c>
      <c r="BD792" s="1"/>
    </row>
    <row r="793" spans="54:56" ht="15">
      <c r="BB793" s="1"/>
      <c r="BC793" t="s">
        <v>1831</v>
      </c>
      <c r="BD793" s="1"/>
    </row>
    <row r="794" spans="54:56" ht="15">
      <c r="BB794" s="1"/>
      <c r="BC794" t="s">
        <v>1832</v>
      </c>
      <c r="BD794" s="1"/>
    </row>
    <row r="795" spans="54:56" ht="15">
      <c r="BB795" s="1"/>
      <c r="BC795" t="s">
        <v>1833</v>
      </c>
      <c r="BD795" s="1"/>
    </row>
    <row r="796" spans="54:56" ht="15">
      <c r="BB796" s="1"/>
      <c r="BC796" t="s">
        <v>1834</v>
      </c>
      <c r="BD796" s="1"/>
    </row>
    <row r="797" spans="54:56" ht="15">
      <c r="BB797" s="1"/>
      <c r="BC797" t="s">
        <v>1835</v>
      </c>
      <c r="BD797" s="1"/>
    </row>
    <row r="798" spans="54:56" ht="15">
      <c r="BB798" s="1"/>
      <c r="BC798" t="s">
        <v>1836</v>
      </c>
      <c r="BD798" s="1"/>
    </row>
    <row r="799" spans="54:56" ht="15">
      <c r="BB799" s="1"/>
      <c r="BC799" t="s">
        <v>1837</v>
      </c>
      <c r="BD799" s="1"/>
    </row>
    <row r="800" spans="54:56" ht="15">
      <c r="BB800" s="1"/>
      <c r="BC800" t="s">
        <v>1838</v>
      </c>
      <c r="BD800" s="1"/>
    </row>
    <row r="801" spans="54:56" ht="15">
      <c r="BB801" s="1"/>
      <c r="BC801" t="s">
        <v>1839</v>
      </c>
      <c r="BD801" s="1"/>
    </row>
    <row r="802" spans="54:56" ht="15">
      <c r="BB802" s="1"/>
      <c r="BC802" t="s">
        <v>1840</v>
      </c>
      <c r="BD802" s="1"/>
    </row>
    <row r="803" spans="54:56" ht="15">
      <c r="BB803" s="1"/>
      <c r="BC803" t="s">
        <v>1841</v>
      </c>
      <c r="BD803" s="1"/>
    </row>
    <row r="804" spans="54:56" ht="15">
      <c r="BB804" s="1"/>
      <c r="BC804" t="s">
        <v>1842</v>
      </c>
      <c r="BD804" s="1"/>
    </row>
    <row r="805" spans="54:56" ht="15">
      <c r="BB805" s="1"/>
      <c r="BD805" s="1"/>
    </row>
  </sheetData>
  <sheetProtection/>
  <dataValidations count="6">
    <dataValidation type="list" allowBlank="1" showInputMessage="1" showErrorMessage="1" sqref="R14:S135 R8:R13">
      <formula1>$BD$1:$BD$7</formula1>
    </dataValidation>
    <dataValidation type="list" allowBlank="1" showInputMessage="1" showErrorMessage="1" sqref="J14:J135">
      <formula1>$BC$1:$BC$804</formula1>
    </dataValidation>
    <dataValidation type="list" allowBlank="1" showInputMessage="1" showErrorMessage="1" sqref="J9:J13">
      <formula1>$BC$1:$BC$831</formula1>
    </dataValidation>
    <dataValidation type="list" allowBlank="1" showInputMessage="1" showErrorMessage="1" sqref="E8:E135">
      <formula1>$BA$1:$BA$7</formula1>
    </dataValidation>
    <dataValidation type="list" allowBlank="1" showInputMessage="1" showErrorMessage="1" sqref="G8:G135">
      <formula1>$BB$1:$BB$7</formula1>
    </dataValidation>
    <dataValidation type="list" allowBlank="1" showInputMessage="1" showErrorMessage="1" sqref="J8">
      <formula1>$BC$1:$BC$803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colBreaks count="2" manualBreakCount="2">
    <brk id="13" max="12" man="1"/>
    <brk id="25" max="12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O814"/>
  <sheetViews>
    <sheetView zoomScalePageLayoutView="0" workbookViewId="0" topLeftCell="A1">
      <selection activeCell="A1" sqref="A1"/>
    </sheetView>
  </sheetViews>
  <sheetFormatPr defaultColWidth="9.140625" defaultRowHeight="15" outlineLevelCol="1"/>
  <cols>
    <col min="2" max="2" width="15.421875" style="25" customWidth="1"/>
    <col min="3" max="3" width="13.28125" style="0" customWidth="1"/>
    <col min="4" max="4" width="12.57421875" style="0" customWidth="1"/>
    <col min="5" max="5" width="12.140625" style="50" bestFit="1" customWidth="1"/>
    <col min="6" max="6" width="12.421875" style="4" bestFit="1" customWidth="1"/>
    <col min="7" max="7" width="11.421875" style="4" bestFit="1" customWidth="1"/>
    <col min="8" max="8" width="13.57421875" style="5" customWidth="1"/>
    <col min="9" max="9" width="15.421875" style="5" bestFit="1" customWidth="1"/>
    <col min="10" max="10" width="31.140625" style="4" customWidth="1"/>
    <col min="11" max="11" width="13.00390625" style="4" customWidth="1"/>
    <col min="12" max="12" width="11.7109375" style="4" customWidth="1"/>
    <col min="13" max="13" width="13.57421875" style="4" customWidth="1"/>
    <col min="14" max="14" width="15.140625" style="4" bestFit="1" customWidth="1"/>
    <col min="15" max="15" width="9.140625" style="33" customWidth="1"/>
    <col min="16" max="16" width="12.8515625" style="55" customWidth="1"/>
    <col min="17" max="17" width="11.28125" style="0" bestFit="1" customWidth="1"/>
    <col min="18" max="18" width="10.7109375" style="0" bestFit="1" customWidth="1"/>
    <col min="19" max="19" width="34.28125" style="14" customWidth="1"/>
    <col min="20" max="20" width="9.140625" style="14" customWidth="1"/>
    <col min="21" max="21" width="18.7109375" style="14" customWidth="1"/>
    <col min="22" max="22" width="12.28125" style="0" bestFit="1" customWidth="1"/>
    <col min="53" max="53" width="11.00390625" style="0" customWidth="1" outlineLevel="1"/>
    <col min="54" max="54" width="11.421875" style="0" customWidth="1" outlineLevel="1"/>
    <col min="55" max="55" width="69.7109375" style="0" customWidth="1" outlineLevel="1"/>
    <col min="56" max="56" width="10.7109375" style="0" customWidth="1" outlineLevel="1"/>
    <col min="145" max="145" width="9.28125" style="0" customWidth="1"/>
  </cols>
  <sheetData>
    <row r="1" spans="2:55" s="1" customFormat="1" ht="15">
      <c r="B1" s="24"/>
      <c r="E1" s="48"/>
      <c r="F1" s="23"/>
      <c r="G1" s="23"/>
      <c r="H1" s="34"/>
      <c r="I1" s="34"/>
      <c r="J1" s="23"/>
      <c r="K1" s="23"/>
      <c r="L1" s="23"/>
      <c r="M1" s="23"/>
      <c r="N1" s="24"/>
      <c r="S1" s="28"/>
      <c r="T1" s="28"/>
      <c r="U1" s="28"/>
      <c r="BC1"/>
    </row>
    <row r="2" spans="2:56" s="1" customFormat="1" ht="15.75">
      <c r="B2" s="24"/>
      <c r="D2" s="15" t="s">
        <v>1515</v>
      </c>
      <c r="E2" s="48"/>
      <c r="F2" s="23"/>
      <c r="G2" s="23"/>
      <c r="H2" s="34"/>
      <c r="I2" s="34"/>
      <c r="J2" s="23"/>
      <c r="K2" s="23"/>
      <c r="L2" s="23"/>
      <c r="M2" s="23"/>
      <c r="N2" s="24"/>
      <c r="P2" s="15"/>
      <c r="S2" s="28"/>
      <c r="T2" s="28"/>
      <c r="U2" s="28"/>
      <c r="BA2" t="s">
        <v>1875</v>
      </c>
      <c r="BB2" t="s">
        <v>1876</v>
      </c>
      <c r="BC2" t="s">
        <v>1877</v>
      </c>
      <c r="BD2" t="s">
        <v>1878</v>
      </c>
    </row>
    <row r="3" spans="2:56" s="1" customFormat="1" ht="15.75">
      <c r="B3" s="24"/>
      <c r="D3" s="15" t="s">
        <v>8</v>
      </c>
      <c r="E3" s="48"/>
      <c r="F3" s="23"/>
      <c r="G3" s="23"/>
      <c r="H3" s="34"/>
      <c r="I3" s="34"/>
      <c r="J3" s="23"/>
      <c r="K3" s="23"/>
      <c r="L3" s="23"/>
      <c r="M3" s="23"/>
      <c r="N3" s="24"/>
      <c r="P3" s="15"/>
      <c r="S3" s="28"/>
      <c r="T3" s="28"/>
      <c r="U3" s="28"/>
      <c r="BA3" t="s">
        <v>1879</v>
      </c>
      <c r="BB3" t="s">
        <v>1880</v>
      </c>
      <c r="BC3" t="s">
        <v>1882</v>
      </c>
      <c r="BD3" t="s">
        <v>1883</v>
      </c>
    </row>
    <row r="4" spans="2:56" s="1" customFormat="1" ht="15.75">
      <c r="B4" s="24"/>
      <c r="D4" s="15" t="s">
        <v>25</v>
      </c>
      <c r="E4" s="48"/>
      <c r="F4" s="23"/>
      <c r="G4" s="23"/>
      <c r="H4" s="34"/>
      <c r="I4" s="34"/>
      <c r="J4" s="23"/>
      <c r="K4" s="23"/>
      <c r="L4" s="23"/>
      <c r="M4" s="23"/>
      <c r="N4" s="24"/>
      <c r="P4" s="15"/>
      <c r="S4" s="28"/>
      <c r="T4" s="28"/>
      <c r="U4" s="28"/>
      <c r="BA4" t="s">
        <v>1884</v>
      </c>
      <c r="BB4" t="s">
        <v>1885</v>
      </c>
      <c r="BC4" t="s">
        <v>1886</v>
      </c>
      <c r="BD4" t="s">
        <v>1887</v>
      </c>
    </row>
    <row r="5" spans="2:56" s="1" customFormat="1" ht="15">
      <c r="B5" s="24"/>
      <c r="E5" s="48"/>
      <c r="F5" s="23"/>
      <c r="G5" s="23"/>
      <c r="H5" s="34"/>
      <c r="I5" s="34"/>
      <c r="J5" s="23"/>
      <c r="K5" s="23"/>
      <c r="L5" s="23"/>
      <c r="M5" s="23"/>
      <c r="N5" s="24"/>
      <c r="S5" s="28"/>
      <c r="T5" s="28"/>
      <c r="U5" s="28"/>
      <c r="BA5" t="s">
        <v>1888</v>
      </c>
      <c r="BB5" t="s">
        <v>1889</v>
      </c>
      <c r="BC5" t="s">
        <v>1890</v>
      </c>
      <c r="BD5" t="s">
        <v>1891</v>
      </c>
    </row>
    <row r="6" spans="2:56" s="1" customFormat="1" ht="15">
      <c r="B6" s="24"/>
      <c r="E6" s="48"/>
      <c r="F6" s="23"/>
      <c r="G6" s="23"/>
      <c r="H6" s="34"/>
      <c r="I6" s="34"/>
      <c r="J6" s="23"/>
      <c r="K6" s="23"/>
      <c r="L6" s="23"/>
      <c r="M6" s="23"/>
      <c r="N6" s="24"/>
      <c r="S6" s="28"/>
      <c r="T6" s="28"/>
      <c r="U6" s="28"/>
      <c r="BA6" t="s">
        <v>1892</v>
      </c>
      <c r="BB6" t="s">
        <v>1893</v>
      </c>
      <c r="BC6" t="s">
        <v>1894</v>
      </c>
      <c r="BD6" t="s">
        <v>1895</v>
      </c>
    </row>
    <row r="7" spans="1:145" s="3" customFormat="1" ht="15">
      <c r="A7" s="7" t="s">
        <v>1854</v>
      </c>
      <c r="B7" s="81" t="s">
        <v>1855</v>
      </c>
      <c r="C7" s="7" t="s">
        <v>1856</v>
      </c>
      <c r="D7" s="7" t="s">
        <v>1857</v>
      </c>
      <c r="E7" s="7" t="s">
        <v>1858</v>
      </c>
      <c r="F7" s="7" t="s">
        <v>1859</v>
      </c>
      <c r="G7" s="7" t="s">
        <v>1860</v>
      </c>
      <c r="H7" s="7" t="s">
        <v>1861</v>
      </c>
      <c r="I7" s="7" t="s">
        <v>1862</v>
      </c>
      <c r="J7" s="7" t="s">
        <v>1863</v>
      </c>
      <c r="K7" s="7" t="s">
        <v>1864</v>
      </c>
      <c r="L7" s="7" t="s">
        <v>1865</v>
      </c>
      <c r="M7" s="81" t="s">
        <v>1866</v>
      </c>
      <c r="N7" s="7" t="s">
        <v>1867</v>
      </c>
      <c r="O7" s="81" t="s">
        <v>1868</v>
      </c>
      <c r="P7" s="80" t="s">
        <v>1869</v>
      </c>
      <c r="Q7" s="7" t="s">
        <v>1870</v>
      </c>
      <c r="R7" s="7" t="s">
        <v>1871</v>
      </c>
      <c r="S7" s="7" t="s">
        <v>1843</v>
      </c>
      <c r="T7" s="7" t="s">
        <v>1872</v>
      </c>
      <c r="U7" s="7" t="s">
        <v>1873</v>
      </c>
      <c r="V7" s="7" t="s">
        <v>1874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1896</v>
      </c>
      <c r="BB7" t="s">
        <v>1897</v>
      </c>
      <c r="BC7" t="s">
        <v>1898</v>
      </c>
      <c r="BD7" t="s">
        <v>1899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s="6">
        <v>1</v>
      </c>
      <c r="B8" s="71">
        <v>38603898883</v>
      </c>
      <c r="C8" s="11" t="s">
        <v>1405</v>
      </c>
      <c r="D8" s="11" t="s">
        <v>1406</v>
      </c>
      <c r="E8" s="6" t="s">
        <v>1896</v>
      </c>
      <c r="F8" s="6">
        <v>91</v>
      </c>
      <c r="G8" s="6" t="s">
        <v>1893</v>
      </c>
      <c r="H8" s="9" t="s">
        <v>1392</v>
      </c>
      <c r="I8" s="9" t="s">
        <v>1340</v>
      </c>
      <c r="J8" s="6" t="s">
        <v>277</v>
      </c>
      <c r="K8" s="6" t="s">
        <v>1242</v>
      </c>
      <c r="L8" s="6">
        <v>5</v>
      </c>
      <c r="M8" s="12" t="s">
        <v>1847</v>
      </c>
      <c r="N8" s="6">
        <v>1</v>
      </c>
      <c r="O8" s="18">
        <f>28+41+20</f>
        <v>89</v>
      </c>
      <c r="P8" s="62"/>
      <c r="Q8" s="6"/>
      <c r="R8" s="6"/>
      <c r="S8" s="63" t="s">
        <v>244</v>
      </c>
      <c r="T8" s="6"/>
      <c r="U8" s="13" t="s">
        <v>165</v>
      </c>
      <c r="V8" s="6"/>
      <c r="W8" s="14"/>
      <c r="BB8" s="1"/>
      <c r="BC8" t="s">
        <v>563</v>
      </c>
      <c r="BD8" s="1"/>
    </row>
    <row r="9" spans="1:56" ht="15">
      <c r="A9" s="6">
        <v>2</v>
      </c>
      <c r="B9" s="71">
        <v>14314887725</v>
      </c>
      <c r="C9" s="11" t="s">
        <v>1245</v>
      </c>
      <c r="D9" s="11" t="s">
        <v>698</v>
      </c>
      <c r="E9" s="6" t="s">
        <v>1896</v>
      </c>
      <c r="F9" s="6">
        <v>91</v>
      </c>
      <c r="G9" s="6" t="s">
        <v>1901</v>
      </c>
      <c r="H9" s="9" t="s">
        <v>691</v>
      </c>
      <c r="I9" s="9" t="s">
        <v>692</v>
      </c>
      <c r="J9" s="6" t="s">
        <v>675</v>
      </c>
      <c r="K9" s="6" t="s">
        <v>1362</v>
      </c>
      <c r="L9" s="6">
        <v>5</v>
      </c>
      <c r="M9" s="12" t="s">
        <v>1847</v>
      </c>
      <c r="N9" s="6">
        <v>2</v>
      </c>
      <c r="O9" s="18">
        <f>19+45+20</f>
        <v>84</v>
      </c>
      <c r="P9" s="62"/>
      <c r="Q9" s="6"/>
      <c r="R9" s="6"/>
      <c r="S9" s="63" t="s">
        <v>1306</v>
      </c>
      <c r="T9" s="6"/>
      <c r="U9" s="13" t="s">
        <v>170</v>
      </c>
      <c r="V9" s="6"/>
      <c r="W9" s="14"/>
      <c r="BB9" s="1"/>
      <c r="BC9" t="s">
        <v>564</v>
      </c>
      <c r="BD9" s="1"/>
    </row>
    <row r="10" spans="1:56" ht="15">
      <c r="A10" s="6">
        <v>3</v>
      </c>
      <c r="B10" s="71">
        <v>17818785524</v>
      </c>
      <c r="C10" s="11" t="s">
        <v>1413</v>
      </c>
      <c r="D10" s="11" t="s">
        <v>699</v>
      </c>
      <c r="E10" s="6" t="s">
        <v>1896</v>
      </c>
      <c r="F10" s="6">
        <v>91</v>
      </c>
      <c r="G10" s="6" t="s">
        <v>1897</v>
      </c>
      <c r="H10" s="9" t="s">
        <v>691</v>
      </c>
      <c r="I10" s="9" t="s">
        <v>692</v>
      </c>
      <c r="J10" s="6" t="s">
        <v>675</v>
      </c>
      <c r="K10" s="6" t="s">
        <v>1362</v>
      </c>
      <c r="L10" s="6">
        <v>5</v>
      </c>
      <c r="M10" s="12" t="s">
        <v>1847</v>
      </c>
      <c r="N10" s="6">
        <v>3</v>
      </c>
      <c r="O10" s="18">
        <f>24+38+20</f>
        <v>82</v>
      </c>
      <c r="P10" s="62"/>
      <c r="Q10" s="6"/>
      <c r="R10" s="6"/>
      <c r="S10" s="63" t="s">
        <v>171</v>
      </c>
      <c r="T10" s="6"/>
      <c r="U10" s="13" t="s">
        <v>172</v>
      </c>
      <c r="V10" s="6"/>
      <c r="W10" s="14"/>
      <c r="BB10" s="1"/>
      <c r="BC10" t="s">
        <v>565</v>
      </c>
      <c r="BD10" s="1"/>
    </row>
    <row r="11" spans="1:56" ht="15">
      <c r="A11" s="6">
        <v>4</v>
      </c>
      <c r="B11" s="71">
        <v>98309538619</v>
      </c>
      <c r="C11" s="11" t="s">
        <v>1852</v>
      </c>
      <c r="D11" s="11" t="s">
        <v>1250</v>
      </c>
      <c r="E11" s="6" t="s">
        <v>1896</v>
      </c>
      <c r="F11" s="6">
        <v>91</v>
      </c>
      <c r="G11" s="6" t="s">
        <v>1904</v>
      </c>
      <c r="H11" s="9" t="s">
        <v>1241</v>
      </c>
      <c r="I11" s="9" t="s">
        <v>1230</v>
      </c>
      <c r="J11" s="6" t="s">
        <v>272</v>
      </c>
      <c r="K11" s="6" t="s">
        <v>1242</v>
      </c>
      <c r="L11" s="6">
        <v>5</v>
      </c>
      <c r="M11" s="12" t="s">
        <v>1847</v>
      </c>
      <c r="N11" s="6">
        <v>4</v>
      </c>
      <c r="O11" s="18">
        <f>20+35+20</f>
        <v>75</v>
      </c>
      <c r="P11" s="62"/>
      <c r="Q11" s="6"/>
      <c r="R11" s="6"/>
      <c r="S11" s="63" t="s">
        <v>1274</v>
      </c>
      <c r="T11" s="6"/>
      <c r="U11" s="13" t="s">
        <v>159</v>
      </c>
      <c r="V11" s="6"/>
      <c r="W11" s="14"/>
      <c r="BB11" s="1"/>
      <c r="BC11" t="s">
        <v>566</v>
      </c>
      <c r="BD11" s="1"/>
    </row>
    <row r="12" spans="1:56" ht="15">
      <c r="A12" s="6">
        <v>5</v>
      </c>
      <c r="B12" s="71">
        <v>80542510384</v>
      </c>
      <c r="C12" s="11" t="s">
        <v>1251</v>
      </c>
      <c r="D12" s="11" t="s">
        <v>1252</v>
      </c>
      <c r="E12" s="6" t="s">
        <v>1896</v>
      </c>
      <c r="F12" s="6">
        <v>91</v>
      </c>
      <c r="G12" s="6" t="s">
        <v>1897</v>
      </c>
      <c r="H12" s="9" t="s">
        <v>1241</v>
      </c>
      <c r="I12" s="9" t="s">
        <v>1230</v>
      </c>
      <c r="J12" s="6" t="s">
        <v>272</v>
      </c>
      <c r="K12" s="6" t="s">
        <v>1242</v>
      </c>
      <c r="L12" s="6">
        <v>5</v>
      </c>
      <c r="M12" s="12" t="s">
        <v>1847</v>
      </c>
      <c r="N12" s="6">
        <v>5</v>
      </c>
      <c r="O12" s="18">
        <f>19+30+15</f>
        <v>64</v>
      </c>
      <c r="P12" s="62"/>
      <c r="Q12" s="6"/>
      <c r="R12" s="6"/>
      <c r="S12" s="63" t="s">
        <v>160</v>
      </c>
      <c r="T12" s="6"/>
      <c r="U12" s="13" t="s">
        <v>161</v>
      </c>
      <c r="V12" s="6"/>
      <c r="W12" s="14"/>
      <c r="BB12" s="1"/>
      <c r="BC12" t="s">
        <v>567</v>
      </c>
      <c r="BD12" s="1"/>
    </row>
    <row r="13" spans="1:56" ht="15">
      <c r="A13" s="6">
        <v>6</v>
      </c>
      <c r="B13" s="71">
        <v>12159373915</v>
      </c>
      <c r="C13" s="11" t="s">
        <v>1429</v>
      </c>
      <c r="D13" s="11" t="s">
        <v>1430</v>
      </c>
      <c r="E13" s="6" t="s">
        <v>1896</v>
      </c>
      <c r="F13" s="6">
        <v>91</v>
      </c>
      <c r="G13" s="6" t="s">
        <v>1897</v>
      </c>
      <c r="H13" s="9" t="s">
        <v>1428</v>
      </c>
      <c r="I13" s="9" t="s">
        <v>1271</v>
      </c>
      <c r="J13" s="6" t="s">
        <v>292</v>
      </c>
      <c r="K13" s="6" t="s">
        <v>1242</v>
      </c>
      <c r="L13" s="6">
        <v>5</v>
      </c>
      <c r="M13" s="12" t="s">
        <v>1847</v>
      </c>
      <c r="N13" s="6">
        <v>6</v>
      </c>
      <c r="O13" s="18">
        <f>15+33+15</f>
        <v>63</v>
      </c>
      <c r="P13" s="62"/>
      <c r="Q13" s="6"/>
      <c r="R13" s="6"/>
      <c r="S13" s="63" t="s">
        <v>166</v>
      </c>
      <c r="T13" s="6"/>
      <c r="U13" s="13" t="s">
        <v>167</v>
      </c>
      <c r="V13" s="6"/>
      <c r="W13" s="14"/>
      <c r="BB13" s="1"/>
      <c r="BC13" t="s">
        <v>568</v>
      </c>
      <c r="BD13" s="1"/>
    </row>
    <row r="14" spans="1:56" ht="15">
      <c r="A14" s="6">
        <v>7</v>
      </c>
      <c r="B14" s="71">
        <v>74845682149</v>
      </c>
      <c r="C14" s="11" t="s">
        <v>1260</v>
      </c>
      <c r="D14" s="11" t="s">
        <v>697</v>
      </c>
      <c r="E14" s="6" t="s">
        <v>1896</v>
      </c>
      <c r="F14" s="6">
        <v>91</v>
      </c>
      <c r="G14" s="6" t="s">
        <v>1897</v>
      </c>
      <c r="H14" s="9" t="s">
        <v>691</v>
      </c>
      <c r="I14" s="9" t="s">
        <v>692</v>
      </c>
      <c r="J14" s="6" t="s">
        <v>675</v>
      </c>
      <c r="K14" s="6" t="s">
        <v>1362</v>
      </c>
      <c r="L14" s="6">
        <v>5</v>
      </c>
      <c r="M14" s="12" t="s">
        <v>1847</v>
      </c>
      <c r="N14" s="6">
        <v>7</v>
      </c>
      <c r="O14" s="18">
        <f>21+25+15</f>
        <v>61</v>
      </c>
      <c r="P14" s="62"/>
      <c r="Q14" s="6"/>
      <c r="R14" s="6"/>
      <c r="S14" s="63" t="s">
        <v>168</v>
      </c>
      <c r="T14" s="6"/>
      <c r="U14" s="13" t="s">
        <v>169</v>
      </c>
      <c r="V14" s="6"/>
      <c r="W14" s="14"/>
      <c r="BB14" s="1"/>
      <c r="BC14" t="s">
        <v>569</v>
      </c>
      <c r="BD14" s="1"/>
    </row>
    <row r="15" spans="1:56" ht="15">
      <c r="A15" s="6">
        <v>8</v>
      </c>
      <c r="B15" s="71">
        <v>30799168584</v>
      </c>
      <c r="C15" s="11" t="s">
        <v>1449</v>
      </c>
      <c r="D15" s="11" t="s">
        <v>1340</v>
      </c>
      <c r="E15" s="6" t="s">
        <v>1896</v>
      </c>
      <c r="F15" s="6">
        <v>91</v>
      </c>
      <c r="G15" s="6" t="s">
        <v>1904</v>
      </c>
      <c r="H15" s="9" t="s">
        <v>1442</v>
      </c>
      <c r="I15" s="9" t="s">
        <v>1443</v>
      </c>
      <c r="J15" s="6" t="s">
        <v>275</v>
      </c>
      <c r="K15" s="6" t="s">
        <v>1242</v>
      </c>
      <c r="L15" s="6">
        <v>5</v>
      </c>
      <c r="M15" s="12" t="s">
        <v>1847</v>
      </c>
      <c r="N15" s="6">
        <v>8</v>
      </c>
      <c r="O15" s="18">
        <f>18+25+15</f>
        <v>58</v>
      </c>
      <c r="P15" s="62"/>
      <c r="Q15" s="6"/>
      <c r="R15" s="6"/>
      <c r="S15" s="63" t="s">
        <v>163</v>
      </c>
      <c r="T15" s="6"/>
      <c r="U15" s="13" t="s">
        <v>164</v>
      </c>
      <c r="V15" s="6"/>
      <c r="W15" s="14"/>
      <c r="BB15" s="1"/>
      <c r="BC15" t="s">
        <v>570</v>
      </c>
      <c r="BD15" s="1"/>
    </row>
    <row r="16" spans="1:56" ht="15">
      <c r="A16" s="6">
        <v>9</v>
      </c>
      <c r="B16" s="71">
        <v>91118534412</v>
      </c>
      <c r="C16" s="11" t="s">
        <v>1253</v>
      </c>
      <c r="D16" s="11" t="s">
        <v>1254</v>
      </c>
      <c r="E16" s="6" t="s">
        <v>1896</v>
      </c>
      <c r="F16" s="6">
        <v>91</v>
      </c>
      <c r="G16" s="6" t="s">
        <v>1897</v>
      </c>
      <c r="H16" s="9" t="s">
        <v>1241</v>
      </c>
      <c r="I16" s="9" t="s">
        <v>1230</v>
      </c>
      <c r="J16" s="6" t="s">
        <v>272</v>
      </c>
      <c r="K16" s="6" t="s">
        <v>1242</v>
      </c>
      <c r="L16" s="6">
        <v>5</v>
      </c>
      <c r="M16" s="12" t="s">
        <v>1847</v>
      </c>
      <c r="N16" s="6">
        <v>9</v>
      </c>
      <c r="O16" s="18">
        <f>15+25+15</f>
        <v>55</v>
      </c>
      <c r="P16" s="62"/>
      <c r="Q16" s="6"/>
      <c r="R16" s="6"/>
      <c r="S16" s="63" t="s">
        <v>245</v>
      </c>
      <c r="T16" s="6"/>
      <c r="U16" s="13" t="s">
        <v>162</v>
      </c>
      <c r="V16" s="6"/>
      <c r="W16" s="14"/>
      <c r="BB16" s="1"/>
      <c r="BC16" t="s">
        <v>571</v>
      </c>
      <c r="BD16" s="1"/>
    </row>
    <row r="17" spans="23:56" ht="15">
      <c r="W17" s="14"/>
      <c r="BB17" s="1"/>
      <c r="BC17" t="s">
        <v>672</v>
      </c>
      <c r="BD17" s="1"/>
    </row>
    <row r="18" spans="23:56" ht="15">
      <c r="W18" s="14"/>
      <c r="BB18" s="1"/>
      <c r="BC18" t="s">
        <v>673</v>
      </c>
      <c r="BD18" s="1"/>
    </row>
    <row r="19" spans="23:56" ht="15">
      <c r="W19" s="14"/>
      <c r="BB19" s="1"/>
      <c r="BC19" t="s">
        <v>674</v>
      </c>
      <c r="BD19" s="1"/>
    </row>
    <row r="20" spans="23:56" ht="15">
      <c r="W20" s="14"/>
      <c r="BB20" s="1"/>
      <c r="BC20" t="s">
        <v>675</v>
      </c>
      <c r="BD20" s="1"/>
    </row>
    <row r="21" spans="23:56" ht="15">
      <c r="W21" s="14"/>
      <c r="BB21" s="1"/>
      <c r="BC21" t="s">
        <v>676</v>
      </c>
      <c r="BD21" s="1"/>
    </row>
    <row r="22" spans="23:56" ht="15">
      <c r="W22" s="14"/>
      <c r="BB22" s="1"/>
      <c r="BC22" t="s">
        <v>677</v>
      </c>
      <c r="BD22" s="1"/>
    </row>
    <row r="23" spans="23:56" ht="15">
      <c r="W23" s="14"/>
      <c r="BB23" s="1"/>
      <c r="BC23" t="s">
        <v>678</v>
      </c>
      <c r="BD23" s="1"/>
    </row>
    <row r="24" spans="23:56" ht="15">
      <c r="W24" s="14"/>
      <c r="BB24" s="1"/>
      <c r="BC24" t="s">
        <v>679</v>
      </c>
      <c r="BD24" s="1"/>
    </row>
    <row r="25" spans="23:56" ht="15">
      <c r="W25" s="14"/>
      <c r="BB25" s="1"/>
      <c r="BC25" t="s">
        <v>680</v>
      </c>
      <c r="BD25" s="1"/>
    </row>
    <row r="26" spans="23:56" ht="15">
      <c r="W26" s="14"/>
      <c r="BB26" s="1"/>
      <c r="BC26" t="s">
        <v>681</v>
      </c>
      <c r="BD26" s="1"/>
    </row>
    <row r="27" spans="23:56" ht="15">
      <c r="W27" s="14"/>
      <c r="BB27" s="1"/>
      <c r="BC27" t="s">
        <v>682</v>
      </c>
      <c r="BD27" s="1"/>
    </row>
    <row r="28" spans="23:56" ht="15">
      <c r="W28" s="14"/>
      <c r="BB28" s="1"/>
      <c r="BC28" t="s">
        <v>683</v>
      </c>
      <c r="BD28" s="1"/>
    </row>
    <row r="29" spans="23:56" ht="15">
      <c r="W29" s="14"/>
      <c r="BB29" s="1"/>
      <c r="BC29" t="s">
        <v>684</v>
      </c>
      <c r="BD29" s="1"/>
    </row>
    <row r="30" spans="23:56" ht="15">
      <c r="W30" s="14"/>
      <c r="BB30" s="1"/>
      <c r="BC30" t="s">
        <v>685</v>
      </c>
      <c r="BD30" s="1"/>
    </row>
    <row r="31" spans="23:56" ht="15">
      <c r="W31" s="14"/>
      <c r="BB31" s="1"/>
      <c r="BC31" t="s">
        <v>686</v>
      </c>
      <c r="BD31" s="1"/>
    </row>
    <row r="32" spans="23:56" ht="15">
      <c r="W32" s="14"/>
      <c r="BB32" s="1"/>
      <c r="BC32" t="s">
        <v>688</v>
      </c>
      <c r="BD32" s="1"/>
    </row>
    <row r="33" spans="23:56" ht="15">
      <c r="W33" s="14"/>
      <c r="BB33" s="1"/>
      <c r="BC33" t="s">
        <v>689</v>
      </c>
      <c r="BD33" s="1"/>
    </row>
    <row r="34" spans="23:56" ht="15">
      <c r="W34" s="14"/>
      <c r="BB34" s="1"/>
      <c r="BC34" t="s">
        <v>690</v>
      </c>
      <c r="BD34" s="1"/>
    </row>
    <row r="35" spans="23:56" ht="15">
      <c r="W35" s="14"/>
      <c r="BB35" s="1"/>
      <c r="BC35" t="s">
        <v>740</v>
      </c>
      <c r="BD35" s="1"/>
    </row>
    <row r="36" spans="23:56" ht="15">
      <c r="W36" s="14"/>
      <c r="BB36" s="1"/>
      <c r="BC36" t="s">
        <v>741</v>
      </c>
      <c r="BD36" s="1"/>
    </row>
    <row r="37" spans="23:56" ht="15">
      <c r="W37" s="14"/>
      <c r="BB37" s="1"/>
      <c r="BC37" t="s">
        <v>742</v>
      </c>
      <c r="BD37" s="1"/>
    </row>
    <row r="38" spans="23:56" ht="15">
      <c r="W38" s="14"/>
      <c r="BB38" s="1"/>
      <c r="BC38" t="s">
        <v>743</v>
      </c>
      <c r="BD38" s="1"/>
    </row>
    <row r="39" spans="23:56" ht="15">
      <c r="W39" s="14"/>
      <c r="BB39" s="1"/>
      <c r="BC39" t="s">
        <v>744</v>
      </c>
      <c r="BD39" s="1"/>
    </row>
    <row r="40" spans="23:56" ht="15">
      <c r="W40" s="14"/>
      <c r="BB40" s="1"/>
      <c r="BC40" t="s">
        <v>745</v>
      </c>
      <c r="BD40" s="1"/>
    </row>
    <row r="41" spans="23:56" ht="15">
      <c r="W41" s="14"/>
      <c r="BB41" s="1"/>
      <c r="BC41" t="s">
        <v>746</v>
      </c>
      <c r="BD41" s="1"/>
    </row>
    <row r="42" spans="23:56" ht="15">
      <c r="W42" s="14"/>
      <c r="BB42" s="1"/>
      <c r="BC42" t="s">
        <v>747</v>
      </c>
      <c r="BD42" s="1"/>
    </row>
    <row r="43" spans="23:56" ht="15">
      <c r="W43" s="14"/>
      <c r="BB43" s="1"/>
      <c r="BC43" t="s">
        <v>748</v>
      </c>
      <c r="BD43" s="1"/>
    </row>
    <row r="44" spans="23:56" ht="15">
      <c r="W44" s="14"/>
      <c r="BB44" s="1"/>
      <c r="BC44" t="s">
        <v>749</v>
      </c>
      <c r="BD44" s="1"/>
    </row>
    <row r="45" spans="54:56" ht="15">
      <c r="BB45" s="1"/>
      <c r="BC45" t="s">
        <v>750</v>
      </c>
      <c r="BD45" s="1"/>
    </row>
    <row r="46" spans="54:56" ht="15">
      <c r="BB46" s="1"/>
      <c r="BC46" t="s">
        <v>751</v>
      </c>
      <c r="BD46" s="1"/>
    </row>
    <row r="47" spans="54:56" ht="15">
      <c r="BB47" s="1"/>
      <c r="BC47" t="s">
        <v>752</v>
      </c>
      <c r="BD47" s="1"/>
    </row>
    <row r="48" spans="54:56" ht="15">
      <c r="BB48" s="1"/>
      <c r="BC48" t="s">
        <v>753</v>
      </c>
      <c r="BD48" s="1"/>
    </row>
    <row r="49" spans="54:56" ht="15">
      <c r="BB49" s="1"/>
      <c r="BC49" t="s">
        <v>754</v>
      </c>
      <c r="BD49" s="1"/>
    </row>
    <row r="50" spans="54:56" ht="15">
      <c r="BB50" s="1"/>
      <c r="BC50" t="s">
        <v>755</v>
      </c>
      <c r="BD50" s="1"/>
    </row>
    <row r="51" spans="54:56" ht="15">
      <c r="BB51" s="1"/>
      <c r="BC51" t="s">
        <v>756</v>
      </c>
      <c r="BD51" s="1"/>
    </row>
    <row r="52" spans="54:56" ht="15">
      <c r="BB52" s="1"/>
      <c r="BC52" t="s">
        <v>757</v>
      </c>
      <c r="BD52" s="1"/>
    </row>
    <row r="53" spans="54:56" ht="15">
      <c r="BB53" s="1"/>
      <c r="BC53" t="s">
        <v>758</v>
      </c>
      <c r="BD53" s="1"/>
    </row>
    <row r="54" spans="54:56" ht="15">
      <c r="BB54" s="1"/>
      <c r="BC54" t="s">
        <v>759</v>
      </c>
      <c r="BD54" s="1"/>
    </row>
    <row r="55" spans="54:56" ht="15">
      <c r="BB55" s="1"/>
      <c r="BC55" t="s">
        <v>760</v>
      </c>
      <c r="BD55" s="1"/>
    </row>
    <row r="56" spans="54:56" ht="15">
      <c r="BB56" s="1"/>
      <c r="BC56" t="s">
        <v>761</v>
      </c>
      <c r="BD56" s="1"/>
    </row>
    <row r="57" spans="54:56" ht="15">
      <c r="BB57" s="1"/>
      <c r="BC57" t="s">
        <v>762</v>
      </c>
      <c r="BD57" s="1"/>
    </row>
    <row r="58" spans="54:56" ht="15">
      <c r="BB58" s="1"/>
      <c r="BC58" t="s">
        <v>763</v>
      </c>
      <c r="BD58" s="1"/>
    </row>
    <row r="59" spans="54:56" ht="15">
      <c r="BB59" s="1"/>
      <c r="BC59" t="s">
        <v>764</v>
      </c>
      <c r="BD59" s="1"/>
    </row>
    <row r="60" spans="54:56" ht="15">
      <c r="BB60" s="1"/>
      <c r="BC60" t="s">
        <v>765</v>
      </c>
      <c r="BD60" s="1"/>
    </row>
    <row r="61" spans="54:56" ht="15">
      <c r="BB61" s="1"/>
      <c r="BC61" t="s">
        <v>766</v>
      </c>
      <c r="BD61" s="1"/>
    </row>
    <row r="62" spans="54:56" ht="15">
      <c r="BB62" s="1"/>
      <c r="BC62" t="s">
        <v>767</v>
      </c>
      <c r="BD62" s="1"/>
    </row>
    <row r="63" spans="54:56" ht="15">
      <c r="BB63" s="1"/>
      <c r="BC63" t="s">
        <v>768</v>
      </c>
      <c r="BD63" s="1"/>
    </row>
    <row r="64" spans="54:56" ht="15">
      <c r="BB64" s="1"/>
      <c r="BC64" t="s">
        <v>769</v>
      </c>
      <c r="BD64" s="1"/>
    </row>
    <row r="65" spans="54:56" ht="15">
      <c r="BB65" s="1"/>
      <c r="BC65" t="s">
        <v>770</v>
      </c>
      <c r="BD65" s="1"/>
    </row>
    <row r="66" spans="54:56" ht="15">
      <c r="BB66" s="1"/>
      <c r="BC66" t="s">
        <v>771</v>
      </c>
      <c r="BD66" s="1"/>
    </row>
    <row r="67" spans="54:56" ht="15">
      <c r="BB67" s="1"/>
      <c r="BC67" t="s">
        <v>772</v>
      </c>
      <c r="BD67" s="1"/>
    </row>
    <row r="68" spans="54:56" ht="15">
      <c r="BB68" s="1"/>
      <c r="BC68" t="s">
        <v>773</v>
      </c>
      <c r="BD68" s="1"/>
    </row>
    <row r="69" spans="54:56" ht="15">
      <c r="BB69" s="1"/>
      <c r="BC69" t="s">
        <v>774</v>
      </c>
      <c r="BD69" s="1"/>
    </row>
    <row r="70" spans="54:56" ht="15">
      <c r="BB70" s="1"/>
      <c r="BC70" t="s">
        <v>775</v>
      </c>
      <c r="BD70" s="1"/>
    </row>
    <row r="71" spans="54:56" ht="15">
      <c r="BB71" s="1"/>
      <c r="BC71" t="s">
        <v>776</v>
      </c>
      <c r="BD71" s="1"/>
    </row>
    <row r="72" spans="54:56" ht="15">
      <c r="BB72" s="1"/>
      <c r="BC72" t="s">
        <v>777</v>
      </c>
      <c r="BD72" s="1"/>
    </row>
    <row r="73" spans="54:56" ht="15">
      <c r="BB73" s="1"/>
      <c r="BC73" t="s">
        <v>778</v>
      </c>
      <c r="BD73" s="1"/>
    </row>
    <row r="74" spans="54:56" ht="15">
      <c r="BB74" s="1"/>
      <c r="BC74" t="s">
        <v>779</v>
      </c>
      <c r="BD74" s="1"/>
    </row>
    <row r="75" spans="54:56" ht="15">
      <c r="BB75" s="1"/>
      <c r="BC75" t="s">
        <v>780</v>
      </c>
      <c r="BD75" s="1"/>
    </row>
    <row r="76" spans="54:56" ht="15">
      <c r="BB76" s="1"/>
      <c r="BC76" t="s">
        <v>781</v>
      </c>
      <c r="BD76" s="1"/>
    </row>
    <row r="77" spans="54:56" ht="15">
      <c r="BB77" s="1"/>
      <c r="BC77" t="s">
        <v>782</v>
      </c>
      <c r="BD77" s="1"/>
    </row>
    <row r="78" spans="54:56" ht="15">
      <c r="BB78" s="1"/>
      <c r="BC78" t="s">
        <v>783</v>
      </c>
      <c r="BD78" s="1"/>
    </row>
    <row r="79" spans="54:56" ht="15">
      <c r="BB79" s="1"/>
      <c r="BC79" t="s">
        <v>784</v>
      </c>
      <c r="BD79" s="1"/>
    </row>
    <row r="80" spans="54:56" ht="15">
      <c r="BB80" s="1"/>
      <c r="BC80" t="s">
        <v>785</v>
      </c>
      <c r="BD80" s="1"/>
    </row>
    <row r="81" spans="54:56" ht="15">
      <c r="BB81" s="1"/>
      <c r="BC81" t="s">
        <v>786</v>
      </c>
      <c r="BD81" s="1"/>
    </row>
    <row r="82" spans="54:56" ht="15">
      <c r="BB82" s="1"/>
      <c r="BC82" t="s">
        <v>787</v>
      </c>
      <c r="BD82" s="1"/>
    </row>
    <row r="83" spans="54:56" ht="15">
      <c r="BB83" s="1"/>
      <c r="BC83" t="s">
        <v>788</v>
      </c>
      <c r="BD83" s="1"/>
    </row>
    <row r="84" spans="54:56" ht="15">
      <c r="BB84" s="1"/>
      <c r="BC84" t="s">
        <v>789</v>
      </c>
      <c r="BD84" s="1"/>
    </row>
    <row r="85" spans="54:56" ht="15">
      <c r="BB85" s="1"/>
      <c r="BC85" t="s">
        <v>790</v>
      </c>
      <c r="BD85" s="1"/>
    </row>
    <row r="86" spans="54:56" ht="15">
      <c r="BB86" s="1"/>
      <c r="BC86" t="s">
        <v>791</v>
      </c>
      <c r="BD86" s="1"/>
    </row>
    <row r="87" spans="54:56" ht="15">
      <c r="BB87" s="1"/>
      <c r="BC87" t="s">
        <v>792</v>
      </c>
      <c r="BD87" s="1"/>
    </row>
    <row r="88" spans="54:56" ht="15">
      <c r="BB88" s="1"/>
      <c r="BC88" t="s">
        <v>793</v>
      </c>
      <c r="BD88" s="1"/>
    </row>
    <row r="89" spans="54:56" ht="15">
      <c r="BB89" s="1"/>
      <c r="BC89" t="s">
        <v>794</v>
      </c>
      <c r="BD89" s="1"/>
    </row>
    <row r="90" spans="54:56" ht="15">
      <c r="BB90" s="1"/>
      <c r="BC90" t="s">
        <v>795</v>
      </c>
      <c r="BD90" s="1"/>
    </row>
    <row r="91" spans="54:56" ht="15">
      <c r="BB91" s="1"/>
      <c r="BC91" t="s">
        <v>796</v>
      </c>
      <c r="BD91" s="1"/>
    </row>
    <row r="92" spans="54:56" ht="15">
      <c r="BB92" s="1"/>
      <c r="BC92" t="s">
        <v>797</v>
      </c>
      <c r="BD92" s="1"/>
    </row>
    <row r="93" spans="54:56" ht="15">
      <c r="BB93" s="1"/>
      <c r="BC93" t="s">
        <v>798</v>
      </c>
      <c r="BD93" s="1"/>
    </row>
    <row r="94" spans="54:56" ht="15">
      <c r="BB94" s="1"/>
      <c r="BC94" t="s">
        <v>799</v>
      </c>
      <c r="BD94" s="1"/>
    </row>
    <row r="95" spans="54:56" ht="15">
      <c r="BB95" s="1"/>
      <c r="BC95" t="s">
        <v>800</v>
      </c>
      <c r="BD95" s="1"/>
    </row>
    <row r="96" spans="54:56" ht="15">
      <c r="BB96" s="1"/>
      <c r="BC96" t="s">
        <v>801</v>
      </c>
      <c r="BD96" s="1"/>
    </row>
    <row r="97" spans="54:56" ht="15">
      <c r="BB97" s="1"/>
      <c r="BC97" t="s">
        <v>802</v>
      </c>
      <c r="BD97" s="1"/>
    </row>
    <row r="98" spans="54:56" ht="15">
      <c r="BB98" s="1"/>
      <c r="BC98" t="s">
        <v>803</v>
      </c>
      <c r="BD98" s="1"/>
    </row>
    <row r="99" spans="54:56" ht="15">
      <c r="BB99" s="1"/>
      <c r="BC99" t="s">
        <v>804</v>
      </c>
      <c r="BD99" s="1"/>
    </row>
    <row r="100" spans="54:56" ht="15">
      <c r="BB100" s="1"/>
      <c r="BC100" t="s">
        <v>805</v>
      </c>
      <c r="BD100" s="1"/>
    </row>
    <row r="101" spans="54:56" ht="15">
      <c r="BB101" s="1"/>
      <c r="BC101" t="s">
        <v>806</v>
      </c>
      <c r="BD101" s="1"/>
    </row>
    <row r="102" spans="54:56" ht="15">
      <c r="BB102" s="1"/>
      <c r="BC102" t="s">
        <v>807</v>
      </c>
      <c r="BD102" s="1"/>
    </row>
    <row r="103" spans="54:56" ht="15">
      <c r="BB103" s="1"/>
      <c r="BC103" t="s">
        <v>808</v>
      </c>
      <c r="BD103" s="1"/>
    </row>
    <row r="104" spans="54:56" ht="15">
      <c r="BB104" s="1"/>
      <c r="BC104" t="s">
        <v>809</v>
      </c>
      <c r="BD104" s="1"/>
    </row>
    <row r="105" spans="54:56" ht="15">
      <c r="BB105" s="1"/>
      <c r="BC105" t="s">
        <v>810</v>
      </c>
      <c r="BD105" s="1"/>
    </row>
    <row r="106" spans="54:56" ht="15">
      <c r="BB106" s="1"/>
      <c r="BC106" t="s">
        <v>811</v>
      </c>
      <c r="BD106" s="1"/>
    </row>
    <row r="107" spans="54:56" ht="15">
      <c r="BB107" s="1"/>
      <c r="BC107" t="s">
        <v>812</v>
      </c>
      <c r="BD107" s="1"/>
    </row>
    <row r="108" spans="54:56" ht="15">
      <c r="BB108" s="1"/>
      <c r="BC108" t="s">
        <v>813</v>
      </c>
      <c r="BD108" s="1"/>
    </row>
    <row r="109" spans="54:56" ht="15">
      <c r="BB109" s="1"/>
      <c r="BC109" t="s">
        <v>814</v>
      </c>
      <c r="BD109" s="1"/>
    </row>
    <row r="110" spans="54:56" ht="15">
      <c r="BB110" s="1"/>
      <c r="BC110" t="s">
        <v>815</v>
      </c>
      <c r="BD110" s="1"/>
    </row>
    <row r="111" spans="54:56" ht="15">
      <c r="BB111" s="1"/>
      <c r="BC111" t="s">
        <v>816</v>
      </c>
      <c r="BD111" s="1"/>
    </row>
    <row r="112" spans="54:56" ht="15">
      <c r="BB112" s="1"/>
      <c r="BC112" t="s">
        <v>817</v>
      </c>
      <c r="BD112" s="1"/>
    </row>
    <row r="113" spans="54:56" ht="15">
      <c r="BB113" s="1"/>
      <c r="BC113" t="s">
        <v>818</v>
      </c>
      <c r="BD113" s="1"/>
    </row>
    <row r="114" spans="54:56" ht="15">
      <c r="BB114" s="1"/>
      <c r="BC114" t="s">
        <v>819</v>
      </c>
      <c r="BD114" s="1"/>
    </row>
    <row r="115" spans="54:56" ht="15">
      <c r="BB115" s="1"/>
      <c r="BC115" t="s">
        <v>820</v>
      </c>
      <c r="BD115" s="1"/>
    </row>
    <row r="116" spans="54:56" ht="15">
      <c r="BB116" s="1"/>
      <c r="BC116" t="s">
        <v>821</v>
      </c>
      <c r="BD116" s="1"/>
    </row>
    <row r="117" spans="54:56" ht="15">
      <c r="BB117" s="1"/>
      <c r="BC117" t="s">
        <v>822</v>
      </c>
      <c r="BD117" s="1"/>
    </row>
    <row r="118" spans="54:56" ht="15">
      <c r="BB118" s="1"/>
      <c r="BC118" t="s">
        <v>823</v>
      </c>
      <c r="BD118" s="1"/>
    </row>
    <row r="119" spans="54:56" ht="15">
      <c r="BB119" s="1"/>
      <c r="BC119" t="s">
        <v>824</v>
      </c>
      <c r="BD119" s="1"/>
    </row>
    <row r="120" spans="54:56" ht="15">
      <c r="BB120" s="1"/>
      <c r="BC120" t="s">
        <v>825</v>
      </c>
      <c r="BD120" s="1"/>
    </row>
    <row r="121" spans="54:56" ht="15">
      <c r="BB121" s="1"/>
      <c r="BC121" t="s">
        <v>826</v>
      </c>
      <c r="BD121" s="1"/>
    </row>
    <row r="122" spans="54:56" ht="15">
      <c r="BB122" s="1"/>
      <c r="BC122" t="s">
        <v>827</v>
      </c>
      <c r="BD122" s="1"/>
    </row>
    <row r="123" spans="54:56" ht="15">
      <c r="BB123" s="1"/>
      <c r="BC123" t="s">
        <v>828</v>
      </c>
      <c r="BD123" s="1"/>
    </row>
    <row r="124" spans="54:56" ht="15">
      <c r="BB124" s="1"/>
      <c r="BC124" t="s">
        <v>829</v>
      </c>
      <c r="BD124" s="1"/>
    </row>
    <row r="125" spans="54:56" ht="15">
      <c r="BB125" s="1"/>
      <c r="BC125" t="s">
        <v>830</v>
      </c>
      <c r="BD125" s="1"/>
    </row>
    <row r="126" spans="54:56" ht="15">
      <c r="BB126" s="1"/>
      <c r="BC126" t="s">
        <v>831</v>
      </c>
      <c r="BD126" s="1"/>
    </row>
    <row r="127" spans="54:56" ht="15">
      <c r="BB127" s="1"/>
      <c r="BC127" t="s">
        <v>832</v>
      </c>
      <c r="BD127" s="1"/>
    </row>
    <row r="128" spans="54:56" ht="15">
      <c r="BB128" s="1"/>
      <c r="BC128" t="s">
        <v>833</v>
      </c>
      <c r="BD128" s="1"/>
    </row>
    <row r="129" spans="54:56" ht="15">
      <c r="BB129" s="1"/>
      <c r="BC129" t="s">
        <v>834</v>
      </c>
      <c r="BD129" s="1"/>
    </row>
    <row r="130" spans="54:56" ht="15">
      <c r="BB130" s="1"/>
      <c r="BC130" t="s">
        <v>835</v>
      </c>
      <c r="BD130" s="1"/>
    </row>
    <row r="131" spans="54:56" ht="15">
      <c r="BB131" s="1"/>
      <c r="BC131" t="s">
        <v>836</v>
      </c>
      <c r="BD131" s="1"/>
    </row>
    <row r="132" spans="54:56" ht="15">
      <c r="BB132" s="1"/>
      <c r="BC132" t="s">
        <v>837</v>
      </c>
      <c r="BD132" s="1"/>
    </row>
    <row r="133" spans="54:56" ht="15">
      <c r="BB133" s="1"/>
      <c r="BC133" t="s">
        <v>838</v>
      </c>
      <c r="BD133" s="1"/>
    </row>
    <row r="134" spans="54:56" ht="15">
      <c r="BB134" s="1"/>
      <c r="BC134" t="s">
        <v>839</v>
      </c>
      <c r="BD134" s="1"/>
    </row>
    <row r="135" spans="54:56" ht="15">
      <c r="BB135" s="1"/>
      <c r="BC135" t="s">
        <v>840</v>
      </c>
      <c r="BD135" s="1"/>
    </row>
    <row r="136" spans="54:56" ht="15">
      <c r="BB136" s="1"/>
      <c r="BC136" t="s">
        <v>841</v>
      </c>
      <c r="BD136" s="1"/>
    </row>
    <row r="137" spans="54:56" ht="15">
      <c r="BB137" s="1"/>
      <c r="BC137" t="s">
        <v>842</v>
      </c>
      <c r="BD137" s="1"/>
    </row>
    <row r="138" spans="54:56" ht="15">
      <c r="BB138" s="1"/>
      <c r="BC138" t="s">
        <v>843</v>
      </c>
      <c r="BD138" s="1"/>
    </row>
    <row r="139" spans="54:56" ht="15">
      <c r="BB139" s="1"/>
      <c r="BC139" t="s">
        <v>844</v>
      </c>
      <c r="BD139" s="1"/>
    </row>
    <row r="140" spans="54:56" ht="15">
      <c r="BB140" s="1"/>
      <c r="BC140" t="s">
        <v>845</v>
      </c>
      <c r="BD140" s="1"/>
    </row>
    <row r="141" spans="54:56" ht="15">
      <c r="BB141" s="1"/>
      <c r="BC141" t="s">
        <v>846</v>
      </c>
      <c r="BD141" s="1"/>
    </row>
    <row r="142" spans="54:56" ht="15">
      <c r="BB142" s="1"/>
      <c r="BC142" t="s">
        <v>847</v>
      </c>
      <c r="BD142" s="1"/>
    </row>
    <row r="143" spans="54:56" ht="15">
      <c r="BB143" s="1"/>
      <c r="BC143" t="s">
        <v>848</v>
      </c>
      <c r="BD143" s="1"/>
    </row>
    <row r="144" spans="54:56" ht="15">
      <c r="BB144" s="1"/>
      <c r="BC144" t="s">
        <v>849</v>
      </c>
      <c r="BD144" s="1"/>
    </row>
    <row r="145" spans="54:56" ht="15">
      <c r="BB145" s="1"/>
      <c r="BC145" t="s">
        <v>850</v>
      </c>
      <c r="BD145" s="1"/>
    </row>
    <row r="146" spans="54:56" ht="15">
      <c r="BB146" s="1"/>
      <c r="BC146" t="s">
        <v>851</v>
      </c>
      <c r="BD146" s="1"/>
    </row>
    <row r="147" spans="54:56" ht="15">
      <c r="BB147" s="1"/>
      <c r="BC147" t="s">
        <v>852</v>
      </c>
      <c r="BD147" s="1"/>
    </row>
    <row r="148" spans="54:56" ht="15">
      <c r="BB148" s="1"/>
      <c r="BC148" t="s">
        <v>853</v>
      </c>
      <c r="BD148" s="1"/>
    </row>
    <row r="149" spans="54:56" ht="15">
      <c r="BB149" s="1"/>
      <c r="BC149" t="s">
        <v>854</v>
      </c>
      <c r="BD149" s="1"/>
    </row>
    <row r="150" spans="54:56" ht="15">
      <c r="BB150" s="1"/>
      <c r="BC150" t="s">
        <v>855</v>
      </c>
      <c r="BD150" s="1"/>
    </row>
    <row r="151" spans="54:56" ht="15">
      <c r="BB151" s="1"/>
      <c r="BC151" t="s">
        <v>856</v>
      </c>
      <c r="BD151" s="1"/>
    </row>
    <row r="152" spans="54:56" ht="15">
      <c r="BB152" s="1"/>
      <c r="BC152" t="s">
        <v>857</v>
      </c>
      <c r="BD152" s="1"/>
    </row>
    <row r="153" spans="54:56" ht="15">
      <c r="BB153" s="1"/>
      <c r="BC153" t="s">
        <v>858</v>
      </c>
      <c r="BD153" s="1"/>
    </row>
    <row r="154" spans="54:56" ht="15">
      <c r="BB154" s="1"/>
      <c r="BC154" t="s">
        <v>859</v>
      </c>
      <c r="BD154" s="1"/>
    </row>
    <row r="155" spans="54:56" ht="15">
      <c r="BB155" s="1"/>
      <c r="BC155" t="s">
        <v>860</v>
      </c>
      <c r="BD155" s="1"/>
    </row>
    <row r="156" spans="54:56" ht="15">
      <c r="BB156" s="1"/>
      <c r="BC156" t="s">
        <v>861</v>
      </c>
      <c r="BD156" s="1"/>
    </row>
    <row r="157" spans="54:56" ht="15">
      <c r="BB157" s="1"/>
      <c r="BC157" t="s">
        <v>862</v>
      </c>
      <c r="BD157" s="1"/>
    </row>
    <row r="158" spans="54:56" ht="15">
      <c r="BB158" s="1"/>
      <c r="BC158" t="s">
        <v>863</v>
      </c>
      <c r="BD158" s="1"/>
    </row>
    <row r="159" spans="54:56" ht="15">
      <c r="BB159" s="1"/>
      <c r="BC159" t="s">
        <v>864</v>
      </c>
      <c r="BD159" s="1"/>
    </row>
    <row r="160" spans="54:56" ht="15">
      <c r="BB160" s="1"/>
      <c r="BC160" t="s">
        <v>865</v>
      </c>
      <c r="BD160" s="1"/>
    </row>
    <row r="161" spans="54:56" ht="15">
      <c r="BB161" s="1"/>
      <c r="BC161" t="s">
        <v>866</v>
      </c>
      <c r="BD161" s="1"/>
    </row>
    <row r="162" spans="54:56" ht="15">
      <c r="BB162" s="1"/>
      <c r="BC162" t="s">
        <v>867</v>
      </c>
      <c r="BD162" s="1"/>
    </row>
    <row r="163" spans="54:56" ht="15">
      <c r="BB163" s="1"/>
      <c r="BC163" t="s">
        <v>868</v>
      </c>
      <c r="BD163" s="1"/>
    </row>
    <row r="164" spans="54:56" ht="15">
      <c r="BB164" s="1"/>
      <c r="BC164" t="s">
        <v>869</v>
      </c>
      <c r="BD164" s="1"/>
    </row>
    <row r="165" spans="54:56" ht="15">
      <c r="BB165" s="1"/>
      <c r="BC165" t="s">
        <v>870</v>
      </c>
      <c r="BD165" s="1"/>
    </row>
    <row r="166" spans="54:56" ht="15">
      <c r="BB166" s="1"/>
      <c r="BC166" t="s">
        <v>871</v>
      </c>
      <c r="BD166" s="1"/>
    </row>
    <row r="167" spans="54:56" ht="15">
      <c r="BB167" s="1"/>
      <c r="BC167" t="s">
        <v>872</v>
      </c>
      <c r="BD167" s="1"/>
    </row>
    <row r="168" spans="54:56" ht="15">
      <c r="BB168" s="1"/>
      <c r="BC168" t="s">
        <v>873</v>
      </c>
      <c r="BD168" s="1"/>
    </row>
    <row r="169" spans="54:56" ht="15">
      <c r="BB169" s="1"/>
      <c r="BC169" t="s">
        <v>874</v>
      </c>
      <c r="BD169" s="1"/>
    </row>
    <row r="170" spans="54:56" ht="15">
      <c r="BB170" s="1"/>
      <c r="BC170" t="s">
        <v>875</v>
      </c>
      <c r="BD170" s="1"/>
    </row>
    <row r="171" spans="54:56" ht="15">
      <c r="BB171" s="1"/>
      <c r="BC171" t="s">
        <v>876</v>
      </c>
      <c r="BD171" s="1"/>
    </row>
    <row r="172" spans="54:56" ht="15">
      <c r="BB172" s="1"/>
      <c r="BC172" t="s">
        <v>877</v>
      </c>
      <c r="BD172" s="1"/>
    </row>
    <row r="173" spans="54:56" ht="15">
      <c r="BB173" s="1"/>
      <c r="BC173" t="s">
        <v>878</v>
      </c>
      <c r="BD173" s="1"/>
    </row>
    <row r="174" spans="54:56" ht="15">
      <c r="BB174" s="1"/>
      <c r="BC174" t="s">
        <v>879</v>
      </c>
      <c r="BD174" s="1"/>
    </row>
    <row r="175" spans="54:56" ht="15">
      <c r="BB175" s="1"/>
      <c r="BC175" t="s">
        <v>880</v>
      </c>
      <c r="BD175" s="1"/>
    </row>
    <row r="176" spans="54:56" ht="15">
      <c r="BB176" s="1"/>
      <c r="BC176" t="s">
        <v>881</v>
      </c>
      <c r="BD176" s="1"/>
    </row>
    <row r="177" spans="54:56" ht="15">
      <c r="BB177" s="1"/>
      <c r="BC177" t="s">
        <v>882</v>
      </c>
      <c r="BD177" s="1"/>
    </row>
    <row r="178" spans="54:56" ht="15">
      <c r="BB178" s="1"/>
      <c r="BC178" t="s">
        <v>883</v>
      </c>
      <c r="BD178" s="1"/>
    </row>
    <row r="179" spans="54:56" ht="15">
      <c r="BB179" s="1"/>
      <c r="BC179" t="s">
        <v>884</v>
      </c>
      <c r="BD179" s="1"/>
    </row>
    <row r="180" spans="54:56" ht="15">
      <c r="BB180" s="1"/>
      <c r="BC180" t="s">
        <v>885</v>
      </c>
      <c r="BD180" s="1"/>
    </row>
    <row r="181" spans="54:56" ht="15">
      <c r="BB181" s="1"/>
      <c r="BC181" t="s">
        <v>886</v>
      </c>
      <c r="BD181" s="1"/>
    </row>
    <row r="182" spans="54:56" ht="15">
      <c r="BB182" s="1"/>
      <c r="BC182" t="s">
        <v>887</v>
      </c>
      <c r="BD182" s="1"/>
    </row>
    <row r="183" spans="54:56" ht="15">
      <c r="BB183" s="1"/>
      <c r="BC183" t="s">
        <v>888</v>
      </c>
      <c r="BD183" s="1"/>
    </row>
    <row r="184" spans="54:56" ht="15">
      <c r="BB184" s="1"/>
      <c r="BC184" t="s">
        <v>889</v>
      </c>
      <c r="BD184" s="1"/>
    </row>
    <row r="185" spans="54:56" ht="15">
      <c r="BB185" s="1"/>
      <c r="BC185" t="s">
        <v>890</v>
      </c>
      <c r="BD185" s="1"/>
    </row>
    <row r="186" spans="54:56" ht="15">
      <c r="BB186" s="1"/>
      <c r="BC186" t="s">
        <v>891</v>
      </c>
      <c r="BD186" s="1"/>
    </row>
    <row r="187" spans="54:56" ht="15">
      <c r="BB187" s="1"/>
      <c r="BC187" t="s">
        <v>892</v>
      </c>
      <c r="BD187" s="1"/>
    </row>
    <row r="188" spans="54:56" ht="15">
      <c r="BB188" s="1"/>
      <c r="BC188" t="s">
        <v>893</v>
      </c>
      <c r="BD188" s="1"/>
    </row>
    <row r="189" spans="54:56" ht="15">
      <c r="BB189" s="1"/>
      <c r="BC189" t="s">
        <v>894</v>
      </c>
      <c r="BD189" s="1"/>
    </row>
    <row r="190" spans="54:56" ht="15">
      <c r="BB190" s="1"/>
      <c r="BC190" t="s">
        <v>895</v>
      </c>
      <c r="BD190" s="1"/>
    </row>
    <row r="191" spans="54:56" ht="15">
      <c r="BB191" s="1"/>
      <c r="BC191" t="s">
        <v>896</v>
      </c>
      <c r="BD191" s="1"/>
    </row>
    <row r="192" spans="54:56" ht="15">
      <c r="BB192" s="1"/>
      <c r="BC192" t="s">
        <v>897</v>
      </c>
      <c r="BD192" s="1"/>
    </row>
    <row r="193" spans="54:56" ht="15">
      <c r="BB193" s="1"/>
      <c r="BC193" t="s">
        <v>898</v>
      </c>
      <c r="BD193" s="1"/>
    </row>
    <row r="194" spans="54:56" ht="15">
      <c r="BB194" s="1"/>
      <c r="BC194" t="s">
        <v>899</v>
      </c>
      <c r="BD194" s="1"/>
    </row>
    <row r="195" spans="54:56" ht="15">
      <c r="BB195" s="1"/>
      <c r="BC195" t="s">
        <v>900</v>
      </c>
      <c r="BD195" s="1"/>
    </row>
    <row r="196" spans="54:56" ht="15">
      <c r="BB196" s="1"/>
      <c r="BC196" t="s">
        <v>901</v>
      </c>
      <c r="BD196" s="1"/>
    </row>
    <row r="197" spans="54:56" ht="15">
      <c r="BB197" s="1"/>
      <c r="BC197" t="s">
        <v>902</v>
      </c>
      <c r="BD197" s="1"/>
    </row>
    <row r="198" spans="54:56" ht="15">
      <c r="BB198" s="1"/>
      <c r="BC198" t="s">
        <v>903</v>
      </c>
      <c r="BD198" s="1"/>
    </row>
    <row r="199" spans="54:56" ht="15">
      <c r="BB199" s="1"/>
      <c r="BC199" t="s">
        <v>904</v>
      </c>
      <c r="BD199" s="1"/>
    </row>
    <row r="200" spans="54:56" ht="15">
      <c r="BB200" s="1"/>
      <c r="BC200" t="s">
        <v>905</v>
      </c>
      <c r="BD200" s="1"/>
    </row>
    <row r="201" spans="54:56" ht="15">
      <c r="BB201" s="1"/>
      <c r="BC201" t="s">
        <v>906</v>
      </c>
      <c r="BD201" s="1"/>
    </row>
    <row r="202" spans="54:56" ht="15">
      <c r="BB202" s="1"/>
      <c r="BC202" t="s">
        <v>907</v>
      </c>
      <c r="BD202" s="1"/>
    </row>
    <row r="203" spans="54:56" ht="15">
      <c r="BB203" s="1"/>
      <c r="BC203" t="s">
        <v>908</v>
      </c>
      <c r="BD203" s="1"/>
    </row>
    <row r="204" spans="54:56" ht="15">
      <c r="BB204" s="1"/>
      <c r="BC204" t="s">
        <v>909</v>
      </c>
      <c r="BD204" s="1"/>
    </row>
    <row r="205" spans="54:56" ht="15">
      <c r="BB205" s="1"/>
      <c r="BC205" t="s">
        <v>910</v>
      </c>
      <c r="BD205" s="1"/>
    </row>
    <row r="206" spans="54:56" ht="15">
      <c r="BB206" s="1"/>
      <c r="BC206" t="s">
        <v>911</v>
      </c>
      <c r="BD206" s="1"/>
    </row>
    <row r="207" spans="54:56" ht="15">
      <c r="BB207" s="1"/>
      <c r="BC207" t="s">
        <v>912</v>
      </c>
      <c r="BD207" s="1"/>
    </row>
    <row r="208" spans="54:56" ht="15">
      <c r="BB208" s="1"/>
      <c r="BC208" t="s">
        <v>913</v>
      </c>
      <c r="BD208" s="1"/>
    </row>
    <row r="209" spans="54:56" ht="15">
      <c r="BB209" s="1"/>
      <c r="BC209" t="s">
        <v>914</v>
      </c>
      <c r="BD209" s="1"/>
    </row>
    <row r="210" spans="54:56" ht="15">
      <c r="BB210" s="1"/>
      <c r="BC210" t="s">
        <v>915</v>
      </c>
      <c r="BD210" s="1"/>
    </row>
    <row r="211" spans="54:56" ht="15">
      <c r="BB211" s="1"/>
      <c r="BC211" t="s">
        <v>919</v>
      </c>
      <c r="BD211" s="1"/>
    </row>
    <row r="212" spans="54:56" ht="15">
      <c r="BB212" s="1"/>
      <c r="BC212" t="s">
        <v>920</v>
      </c>
      <c r="BD212" s="1"/>
    </row>
    <row r="213" spans="54:56" ht="15">
      <c r="BB213" s="1"/>
      <c r="BC213" t="s">
        <v>921</v>
      </c>
      <c r="BD213" s="1"/>
    </row>
    <row r="214" spans="54:56" ht="15">
      <c r="BB214" s="1"/>
      <c r="BC214" t="s">
        <v>922</v>
      </c>
      <c r="BD214" s="1"/>
    </row>
    <row r="215" spans="54:56" ht="15">
      <c r="BB215" s="1"/>
      <c r="BC215" t="s">
        <v>923</v>
      </c>
      <c r="BD215" s="1"/>
    </row>
    <row r="216" spans="54:56" ht="15">
      <c r="BB216" s="1"/>
      <c r="BC216" t="s">
        <v>924</v>
      </c>
      <c r="BD216" s="1"/>
    </row>
    <row r="217" spans="54:56" ht="15">
      <c r="BB217" s="1"/>
      <c r="BC217" t="s">
        <v>925</v>
      </c>
      <c r="BD217" s="1"/>
    </row>
    <row r="218" spans="54:56" ht="15">
      <c r="BB218" s="1"/>
      <c r="BC218" t="s">
        <v>926</v>
      </c>
      <c r="BD218" s="1"/>
    </row>
    <row r="219" spans="54:56" ht="15">
      <c r="BB219" s="1"/>
      <c r="BC219" t="s">
        <v>927</v>
      </c>
      <c r="BD219" s="1"/>
    </row>
    <row r="220" spans="54:56" ht="15">
      <c r="BB220" s="1"/>
      <c r="BC220" t="s">
        <v>928</v>
      </c>
      <c r="BD220" s="1"/>
    </row>
    <row r="221" spans="54:56" ht="15">
      <c r="BB221" s="1"/>
      <c r="BC221" t="s">
        <v>929</v>
      </c>
      <c r="BD221" s="1"/>
    </row>
    <row r="222" spans="54:56" ht="15">
      <c r="BB222" s="1"/>
      <c r="BC222" t="s">
        <v>930</v>
      </c>
      <c r="BD222" s="1"/>
    </row>
    <row r="223" spans="54:56" ht="15">
      <c r="BB223" s="1"/>
      <c r="BC223" t="s">
        <v>931</v>
      </c>
      <c r="BD223" s="1"/>
    </row>
    <row r="224" spans="54:56" ht="15">
      <c r="BB224" s="1"/>
      <c r="BC224" t="s">
        <v>932</v>
      </c>
      <c r="BD224" s="1"/>
    </row>
    <row r="225" spans="54:56" ht="15">
      <c r="BB225" s="1"/>
      <c r="BC225" t="s">
        <v>933</v>
      </c>
      <c r="BD225" s="1"/>
    </row>
    <row r="226" spans="54:56" ht="15">
      <c r="BB226" s="1"/>
      <c r="BC226" t="s">
        <v>934</v>
      </c>
      <c r="BD226" s="1"/>
    </row>
    <row r="227" spans="54:56" ht="15">
      <c r="BB227" s="1"/>
      <c r="BC227" t="s">
        <v>935</v>
      </c>
      <c r="BD227" s="1"/>
    </row>
    <row r="228" spans="54:56" ht="15">
      <c r="BB228" s="1"/>
      <c r="BC228" t="s">
        <v>936</v>
      </c>
      <c r="BD228" s="1"/>
    </row>
    <row r="229" spans="54:56" ht="15">
      <c r="BB229" s="1"/>
      <c r="BC229" t="s">
        <v>937</v>
      </c>
      <c r="BD229" s="1"/>
    </row>
    <row r="230" spans="54:56" ht="15">
      <c r="BB230" s="1"/>
      <c r="BC230" t="s">
        <v>938</v>
      </c>
      <c r="BD230" s="1"/>
    </row>
    <row r="231" spans="54:56" ht="15">
      <c r="BB231" s="1"/>
      <c r="BC231" t="s">
        <v>939</v>
      </c>
      <c r="BD231" s="1"/>
    </row>
    <row r="232" spans="54:56" ht="15">
      <c r="BB232" s="1"/>
      <c r="BC232" t="s">
        <v>940</v>
      </c>
      <c r="BD232" s="1"/>
    </row>
    <row r="233" spans="54:56" ht="15">
      <c r="BB233" s="1"/>
      <c r="BC233" t="s">
        <v>941</v>
      </c>
      <c r="BD233" s="1"/>
    </row>
    <row r="234" spans="54:56" ht="15">
      <c r="BB234" s="1"/>
      <c r="BC234" t="s">
        <v>942</v>
      </c>
      <c r="BD234" s="1"/>
    </row>
    <row r="235" spans="54:56" ht="15">
      <c r="BB235" s="1"/>
      <c r="BC235" t="s">
        <v>943</v>
      </c>
      <c r="BD235" s="1"/>
    </row>
    <row r="236" spans="54:56" ht="15">
      <c r="BB236" s="1"/>
      <c r="BC236" t="s">
        <v>944</v>
      </c>
      <c r="BD236" s="1"/>
    </row>
    <row r="237" spans="54:56" ht="15">
      <c r="BB237" s="1"/>
      <c r="BC237" t="s">
        <v>945</v>
      </c>
      <c r="BD237" s="1"/>
    </row>
    <row r="238" spans="54:56" ht="15">
      <c r="BB238" s="1"/>
      <c r="BC238" t="s">
        <v>946</v>
      </c>
      <c r="BD238" s="1"/>
    </row>
    <row r="239" spans="54:56" ht="15">
      <c r="BB239" s="1"/>
      <c r="BC239" t="s">
        <v>947</v>
      </c>
      <c r="BD239" s="1"/>
    </row>
    <row r="240" spans="54:56" ht="15">
      <c r="BB240" s="1"/>
      <c r="BC240" t="s">
        <v>948</v>
      </c>
      <c r="BD240" s="1"/>
    </row>
    <row r="241" spans="54:56" ht="15">
      <c r="BB241" s="1"/>
      <c r="BC241" t="s">
        <v>949</v>
      </c>
      <c r="BD241" s="1"/>
    </row>
    <row r="242" spans="54:56" ht="15">
      <c r="BB242" s="1"/>
      <c r="BC242" t="s">
        <v>950</v>
      </c>
      <c r="BD242" s="1"/>
    </row>
    <row r="243" spans="54:56" ht="15">
      <c r="BB243" s="1"/>
      <c r="BC243" t="s">
        <v>951</v>
      </c>
      <c r="BD243" s="1"/>
    </row>
    <row r="244" spans="54:56" ht="15">
      <c r="BB244" s="1"/>
      <c r="BC244" t="s">
        <v>952</v>
      </c>
      <c r="BD244" s="1"/>
    </row>
    <row r="245" spans="54:56" ht="15">
      <c r="BB245" s="1"/>
      <c r="BC245" t="s">
        <v>953</v>
      </c>
      <c r="BD245" s="1"/>
    </row>
    <row r="246" spans="54:56" ht="15">
      <c r="BB246" s="1"/>
      <c r="BC246" t="s">
        <v>954</v>
      </c>
      <c r="BD246" s="1"/>
    </row>
    <row r="247" spans="54:56" ht="15">
      <c r="BB247" s="1"/>
      <c r="BC247" t="s">
        <v>955</v>
      </c>
      <c r="BD247" s="1"/>
    </row>
    <row r="248" spans="54:56" ht="15">
      <c r="BB248" s="1"/>
      <c r="BC248" t="s">
        <v>956</v>
      </c>
      <c r="BD248" s="1"/>
    </row>
    <row r="249" spans="54:56" ht="15">
      <c r="BB249" s="1"/>
      <c r="BC249" t="s">
        <v>957</v>
      </c>
      <c r="BD249" s="1"/>
    </row>
    <row r="250" spans="54:56" ht="15">
      <c r="BB250" s="1"/>
      <c r="BC250" t="s">
        <v>958</v>
      </c>
      <c r="BD250" s="1"/>
    </row>
    <row r="251" spans="54:56" ht="15">
      <c r="BB251" s="1"/>
      <c r="BC251" t="s">
        <v>959</v>
      </c>
      <c r="BD251" s="1"/>
    </row>
    <row r="252" spans="54:56" ht="15">
      <c r="BB252" s="1"/>
      <c r="BC252" t="s">
        <v>960</v>
      </c>
      <c r="BD252" s="1"/>
    </row>
    <row r="253" spans="54:56" ht="15">
      <c r="BB253" s="1"/>
      <c r="BC253" t="s">
        <v>961</v>
      </c>
      <c r="BD253" s="1"/>
    </row>
    <row r="254" spans="54:56" ht="15">
      <c r="BB254" s="1"/>
      <c r="BC254" t="s">
        <v>962</v>
      </c>
      <c r="BD254" s="1"/>
    </row>
    <row r="255" spans="54:56" ht="15">
      <c r="BB255" s="1"/>
      <c r="BC255" t="s">
        <v>963</v>
      </c>
      <c r="BD255" s="1"/>
    </row>
    <row r="256" spans="54:56" ht="15">
      <c r="BB256" s="1"/>
      <c r="BC256" t="s">
        <v>964</v>
      </c>
      <c r="BD256" s="1"/>
    </row>
    <row r="257" spans="54:56" ht="15">
      <c r="BB257" s="1"/>
      <c r="BC257" t="s">
        <v>965</v>
      </c>
      <c r="BD257" s="1"/>
    </row>
    <row r="258" spans="54:56" ht="15">
      <c r="BB258" s="1"/>
      <c r="BC258" t="s">
        <v>966</v>
      </c>
      <c r="BD258" s="1"/>
    </row>
    <row r="259" spans="54:56" ht="15">
      <c r="BB259" s="1"/>
      <c r="BC259" t="s">
        <v>967</v>
      </c>
      <c r="BD259" s="1"/>
    </row>
    <row r="260" spans="54:56" ht="15">
      <c r="BB260" s="1"/>
      <c r="BC260" t="s">
        <v>968</v>
      </c>
      <c r="BD260" s="1"/>
    </row>
    <row r="261" spans="54:56" ht="15">
      <c r="BB261" s="1"/>
      <c r="BC261" t="s">
        <v>969</v>
      </c>
      <c r="BD261" s="1"/>
    </row>
    <row r="262" spans="54:56" ht="15">
      <c r="BB262" s="1"/>
      <c r="BC262" t="s">
        <v>970</v>
      </c>
      <c r="BD262" s="1"/>
    </row>
    <row r="263" spans="54:56" ht="15">
      <c r="BB263" s="1"/>
      <c r="BC263" t="s">
        <v>971</v>
      </c>
      <c r="BD263" s="1"/>
    </row>
    <row r="264" spans="54:56" ht="15">
      <c r="BB264" s="1"/>
      <c r="BC264" t="s">
        <v>972</v>
      </c>
      <c r="BD264" s="1"/>
    </row>
    <row r="265" spans="54:56" ht="15">
      <c r="BB265" s="1"/>
      <c r="BC265" t="s">
        <v>973</v>
      </c>
      <c r="BD265" s="1"/>
    </row>
    <row r="266" spans="54:56" ht="15">
      <c r="BB266" s="1"/>
      <c r="BC266" t="s">
        <v>974</v>
      </c>
      <c r="BD266" s="1"/>
    </row>
    <row r="267" spans="54:56" ht="15">
      <c r="BB267" s="1"/>
      <c r="BC267" t="s">
        <v>975</v>
      </c>
      <c r="BD267" s="1"/>
    </row>
    <row r="268" spans="54:56" ht="15">
      <c r="BB268" s="1"/>
      <c r="BC268" t="s">
        <v>976</v>
      </c>
      <c r="BD268" s="1"/>
    </row>
    <row r="269" spans="54:56" ht="15">
      <c r="BB269" s="1"/>
      <c r="BC269" t="s">
        <v>977</v>
      </c>
      <c r="BD269" s="1"/>
    </row>
    <row r="270" spans="54:56" ht="15">
      <c r="BB270" s="1"/>
      <c r="BC270" t="s">
        <v>978</v>
      </c>
      <c r="BD270" s="1"/>
    </row>
    <row r="271" spans="54:56" ht="15">
      <c r="BB271" s="1"/>
      <c r="BC271" t="s">
        <v>979</v>
      </c>
      <c r="BD271" s="1"/>
    </row>
    <row r="272" spans="54:56" ht="15">
      <c r="BB272" s="1"/>
      <c r="BC272" t="s">
        <v>980</v>
      </c>
      <c r="BD272" s="1"/>
    </row>
    <row r="273" spans="54:56" ht="15">
      <c r="BB273" s="1"/>
      <c r="BC273" t="s">
        <v>981</v>
      </c>
      <c r="BD273" s="1"/>
    </row>
    <row r="274" spans="54:56" ht="15">
      <c r="BB274" s="1"/>
      <c r="BC274" t="s">
        <v>982</v>
      </c>
      <c r="BD274" s="1"/>
    </row>
    <row r="275" spans="54:56" ht="15">
      <c r="BB275" s="1"/>
      <c r="BC275" t="s">
        <v>983</v>
      </c>
      <c r="BD275" s="1"/>
    </row>
    <row r="276" spans="54:56" ht="15">
      <c r="BB276" s="1"/>
      <c r="BC276" t="s">
        <v>984</v>
      </c>
      <c r="BD276" s="1"/>
    </row>
    <row r="277" spans="54:56" ht="15">
      <c r="BB277" s="1"/>
      <c r="BC277" t="s">
        <v>985</v>
      </c>
      <c r="BD277" s="1"/>
    </row>
    <row r="278" spans="54:56" ht="15">
      <c r="BB278" s="1"/>
      <c r="BC278" t="s">
        <v>986</v>
      </c>
      <c r="BD278" s="1"/>
    </row>
    <row r="279" spans="54:56" ht="15">
      <c r="BB279" s="1"/>
      <c r="BC279" t="s">
        <v>986</v>
      </c>
      <c r="BD279" s="1"/>
    </row>
    <row r="280" spans="54:56" ht="15">
      <c r="BB280" s="1"/>
      <c r="BC280" t="s">
        <v>987</v>
      </c>
      <c r="BD280" s="1"/>
    </row>
    <row r="281" spans="54:56" ht="15">
      <c r="BB281" s="1"/>
      <c r="BC281" t="s">
        <v>988</v>
      </c>
      <c r="BD281" s="1"/>
    </row>
    <row r="282" spans="54:56" ht="15">
      <c r="BB282" s="1"/>
      <c r="BC282" t="s">
        <v>989</v>
      </c>
      <c r="BD282" s="1"/>
    </row>
    <row r="283" spans="54:56" ht="15">
      <c r="BB283" s="1"/>
      <c r="BC283" t="s">
        <v>990</v>
      </c>
      <c r="BD283" s="1"/>
    </row>
    <row r="284" spans="54:56" ht="15">
      <c r="BB284" s="1"/>
      <c r="BC284" t="s">
        <v>991</v>
      </c>
      <c r="BD284" s="1"/>
    </row>
    <row r="285" spans="54:56" ht="15">
      <c r="BB285" s="1"/>
      <c r="BC285" t="s">
        <v>992</v>
      </c>
      <c r="BD285" s="1"/>
    </row>
    <row r="286" spans="54:56" ht="15">
      <c r="BB286" s="1"/>
      <c r="BC286" t="s">
        <v>993</v>
      </c>
      <c r="BD286" s="1"/>
    </row>
    <row r="287" spans="54:56" ht="15">
      <c r="BB287" s="1"/>
      <c r="BC287" t="s">
        <v>994</v>
      </c>
      <c r="BD287" s="1"/>
    </row>
    <row r="288" spans="54:56" ht="15">
      <c r="BB288" s="1"/>
      <c r="BC288" t="s">
        <v>995</v>
      </c>
      <c r="BD288" s="1"/>
    </row>
    <row r="289" spans="54:56" ht="15">
      <c r="BB289" s="1"/>
      <c r="BC289" t="s">
        <v>996</v>
      </c>
      <c r="BD289" s="1"/>
    </row>
    <row r="290" spans="54:56" ht="15">
      <c r="BB290" s="1"/>
      <c r="BC290" t="s">
        <v>997</v>
      </c>
      <c r="BD290" s="1"/>
    </row>
    <row r="291" spans="54:56" ht="15">
      <c r="BB291" s="1"/>
      <c r="BC291" t="s">
        <v>998</v>
      </c>
      <c r="BD291" s="1"/>
    </row>
    <row r="292" spans="54:56" ht="15">
      <c r="BB292" s="1"/>
      <c r="BC292" t="s">
        <v>999</v>
      </c>
      <c r="BD292" s="1"/>
    </row>
    <row r="293" spans="54:56" ht="15">
      <c r="BB293" s="1"/>
      <c r="BC293" t="s">
        <v>1000</v>
      </c>
      <c r="BD293" s="1"/>
    </row>
    <row r="294" spans="54:56" ht="15">
      <c r="BB294" s="1"/>
      <c r="BC294" t="s">
        <v>1001</v>
      </c>
      <c r="BD294" s="1"/>
    </row>
    <row r="295" spans="54:56" ht="15">
      <c r="BB295" s="1"/>
      <c r="BC295" t="s">
        <v>1002</v>
      </c>
      <c r="BD295" s="1"/>
    </row>
    <row r="296" spans="54:56" ht="15">
      <c r="BB296" s="1"/>
      <c r="BC296" t="s">
        <v>1003</v>
      </c>
      <c r="BD296" s="1"/>
    </row>
    <row r="297" spans="54:56" ht="15">
      <c r="BB297" s="1"/>
      <c r="BC297" t="s">
        <v>1004</v>
      </c>
      <c r="BD297" s="1"/>
    </row>
    <row r="298" spans="54:56" ht="15">
      <c r="BB298" s="1"/>
      <c r="BC298" t="s">
        <v>1005</v>
      </c>
      <c r="BD298" s="1"/>
    </row>
    <row r="299" spans="54:56" ht="15">
      <c r="BB299" s="1"/>
      <c r="BC299" t="s">
        <v>1006</v>
      </c>
      <c r="BD299" s="1"/>
    </row>
    <row r="300" spans="54:56" ht="15">
      <c r="BB300" s="1"/>
      <c r="BC300" t="s">
        <v>1007</v>
      </c>
      <c r="BD300" s="1"/>
    </row>
    <row r="301" spans="54:56" ht="15">
      <c r="BB301" s="1"/>
      <c r="BC301" t="s">
        <v>1008</v>
      </c>
      <c r="BD301" s="1"/>
    </row>
    <row r="302" spans="54:56" ht="15">
      <c r="BB302" s="1"/>
      <c r="BC302" t="s">
        <v>1009</v>
      </c>
      <c r="BD302" s="1"/>
    </row>
    <row r="303" spans="54:56" ht="15">
      <c r="BB303" s="1"/>
      <c r="BC303" t="s">
        <v>1010</v>
      </c>
      <c r="BD303" s="1"/>
    </row>
    <row r="304" spans="54:56" ht="15">
      <c r="BB304" s="1"/>
      <c r="BC304" t="s">
        <v>1011</v>
      </c>
      <c r="BD304" s="1"/>
    </row>
    <row r="305" spans="54:56" ht="15">
      <c r="BB305" s="1"/>
      <c r="BC305" t="s">
        <v>1012</v>
      </c>
      <c r="BD305" s="1"/>
    </row>
    <row r="306" spans="54:56" ht="15">
      <c r="BB306" s="1"/>
      <c r="BC306" t="s">
        <v>1013</v>
      </c>
      <c r="BD306" s="1"/>
    </row>
    <row r="307" spans="54:56" ht="15">
      <c r="BB307" s="1"/>
      <c r="BC307" t="s">
        <v>1014</v>
      </c>
      <c r="BD307" s="1"/>
    </row>
    <row r="308" spans="54:56" ht="15">
      <c r="BB308" s="1"/>
      <c r="BC308" t="s">
        <v>1015</v>
      </c>
      <c r="BD308" s="1"/>
    </row>
    <row r="309" spans="54:56" ht="15">
      <c r="BB309" s="1"/>
      <c r="BC309" t="s">
        <v>1016</v>
      </c>
      <c r="BD309" s="1"/>
    </row>
    <row r="310" spans="54:56" ht="15">
      <c r="BB310" s="1"/>
      <c r="BC310" t="s">
        <v>1017</v>
      </c>
      <c r="BD310" s="1"/>
    </row>
    <row r="311" spans="54:56" ht="15">
      <c r="BB311" s="1"/>
      <c r="BC311" t="s">
        <v>1018</v>
      </c>
      <c r="BD311" s="1"/>
    </row>
    <row r="312" spans="54:56" ht="15">
      <c r="BB312" s="1"/>
      <c r="BC312" t="s">
        <v>1019</v>
      </c>
      <c r="BD312" s="1"/>
    </row>
    <row r="313" spans="54:56" ht="15">
      <c r="BB313" s="1"/>
      <c r="BC313" t="s">
        <v>1020</v>
      </c>
      <c r="BD313" s="1"/>
    </row>
    <row r="314" spans="54:56" ht="15">
      <c r="BB314" s="1"/>
      <c r="BC314" t="s">
        <v>1021</v>
      </c>
      <c r="BD314" s="1"/>
    </row>
    <row r="315" spans="54:56" ht="15">
      <c r="BB315" s="1"/>
      <c r="BC315" t="s">
        <v>1022</v>
      </c>
      <c r="BD315" s="1"/>
    </row>
    <row r="316" spans="54:56" ht="15">
      <c r="BB316" s="1"/>
      <c r="BC316" t="s">
        <v>1023</v>
      </c>
      <c r="BD316" s="1"/>
    </row>
    <row r="317" spans="54:56" ht="15">
      <c r="BB317" s="1"/>
      <c r="BC317" t="s">
        <v>1024</v>
      </c>
      <c r="BD317" s="1"/>
    </row>
    <row r="318" spans="54:56" ht="15">
      <c r="BB318" s="1"/>
      <c r="BC318" t="s">
        <v>1025</v>
      </c>
      <c r="BD318" s="1"/>
    </row>
    <row r="319" spans="54:56" ht="15">
      <c r="BB319" s="1"/>
      <c r="BC319" t="s">
        <v>1026</v>
      </c>
      <c r="BD319" s="1"/>
    </row>
    <row r="320" spans="54:56" ht="15">
      <c r="BB320" s="1"/>
      <c r="BC320" t="s">
        <v>1027</v>
      </c>
      <c r="BD320" s="1"/>
    </row>
    <row r="321" spans="54:56" ht="15">
      <c r="BB321" s="1"/>
      <c r="BC321" t="s">
        <v>1028</v>
      </c>
      <c r="BD321" s="1"/>
    </row>
    <row r="322" spans="54:56" ht="15">
      <c r="BB322" s="1"/>
      <c r="BC322" t="s">
        <v>1029</v>
      </c>
      <c r="BD322" s="1"/>
    </row>
    <row r="323" spans="54:56" ht="15">
      <c r="BB323" s="1"/>
      <c r="BC323" t="s">
        <v>1030</v>
      </c>
      <c r="BD323" s="1"/>
    </row>
    <row r="324" spans="54:56" ht="15">
      <c r="BB324" s="1"/>
      <c r="BC324" t="s">
        <v>1031</v>
      </c>
      <c r="BD324" s="1"/>
    </row>
    <row r="325" spans="54:56" ht="15">
      <c r="BB325" s="1"/>
      <c r="BC325" t="s">
        <v>1032</v>
      </c>
      <c r="BD325" s="1"/>
    </row>
    <row r="326" spans="54:56" ht="15">
      <c r="BB326" s="1"/>
      <c r="BC326" t="s">
        <v>1033</v>
      </c>
      <c r="BD326" s="1"/>
    </row>
    <row r="327" spans="54:56" ht="15">
      <c r="BB327" s="1"/>
      <c r="BC327" t="s">
        <v>1034</v>
      </c>
      <c r="BD327" s="1"/>
    </row>
    <row r="328" spans="54:56" ht="15">
      <c r="BB328" s="1"/>
      <c r="BC328" t="s">
        <v>1035</v>
      </c>
      <c r="BD328" s="1"/>
    </row>
    <row r="329" spans="54:56" ht="15">
      <c r="BB329" s="1"/>
      <c r="BC329" t="s">
        <v>1036</v>
      </c>
      <c r="BD329" s="1"/>
    </row>
    <row r="330" spans="54:56" ht="15">
      <c r="BB330" s="1"/>
      <c r="BC330" t="s">
        <v>1037</v>
      </c>
      <c r="BD330" s="1"/>
    </row>
    <row r="331" spans="54:56" ht="15">
      <c r="BB331" s="1"/>
      <c r="BC331" t="s">
        <v>1038</v>
      </c>
      <c r="BD331" s="1"/>
    </row>
    <row r="332" spans="54:56" ht="15">
      <c r="BB332" s="1"/>
      <c r="BC332" t="s">
        <v>1039</v>
      </c>
      <c r="BD332" s="1"/>
    </row>
    <row r="333" spans="54:56" ht="15">
      <c r="BB333" s="1"/>
      <c r="BC333" t="s">
        <v>1040</v>
      </c>
      <c r="BD333" s="1"/>
    </row>
    <row r="334" spans="54:56" ht="15">
      <c r="BB334" s="1"/>
      <c r="BC334" t="s">
        <v>1041</v>
      </c>
      <c r="BD334" s="1"/>
    </row>
    <row r="335" spans="54:56" ht="15">
      <c r="BB335" s="1"/>
      <c r="BC335" t="s">
        <v>1042</v>
      </c>
      <c r="BD335" s="1"/>
    </row>
    <row r="336" spans="54:56" ht="15">
      <c r="BB336" s="1"/>
      <c r="BC336" t="s">
        <v>1043</v>
      </c>
      <c r="BD336" s="1"/>
    </row>
    <row r="337" spans="54:56" ht="15">
      <c r="BB337" s="1"/>
      <c r="BC337" t="s">
        <v>1044</v>
      </c>
      <c r="BD337" s="1"/>
    </row>
    <row r="338" spans="54:56" ht="15">
      <c r="BB338" s="1"/>
      <c r="BC338" t="s">
        <v>1045</v>
      </c>
      <c r="BD338" s="1"/>
    </row>
    <row r="339" spans="54:56" ht="15">
      <c r="BB339" s="1"/>
      <c r="BC339" t="s">
        <v>1046</v>
      </c>
      <c r="BD339" s="1"/>
    </row>
    <row r="340" spans="54:56" ht="15">
      <c r="BB340" s="1"/>
      <c r="BC340" t="s">
        <v>1047</v>
      </c>
      <c r="BD340" s="1"/>
    </row>
    <row r="341" spans="54:56" ht="15">
      <c r="BB341" s="1"/>
      <c r="BC341" t="s">
        <v>1048</v>
      </c>
      <c r="BD341" s="1"/>
    </row>
    <row r="342" spans="54:56" ht="15">
      <c r="BB342" s="1"/>
      <c r="BC342" t="s">
        <v>1049</v>
      </c>
      <c r="BD342" s="1"/>
    </row>
    <row r="343" spans="54:56" ht="15">
      <c r="BB343" s="1"/>
      <c r="BC343" t="s">
        <v>1050</v>
      </c>
      <c r="BD343" s="1"/>
    </row>
    <row r="344" spans="54:56" ht="15">
      <c r="BB344" s="1"/>
      <c r="BC344" t="s">
        <v>1051</v>
      </c>
      <c r="BD344" s="1"/>
    </row>
    <row r="345" spans="54:56" ht="15">
      <c r="BB345" s="1"/>
      <c r="BC345" t="s">
        <v>1052</v>
      </c>
      <c r="BD345" s="1"/>
    </row>
    <row r="346" spans="54:56" ht="15">
      <c r="BB346" s="1"/>
      <c r="BC346" t="s">
        <v>1053</v>
      </c>
      <c r="BD346" s="1"/>
    </row>
    <row r="347" spans="54:56" ht="15">
      <c r="BB347" s="1"/>
      <c r="BC347" t="s">
        <v>1054</v>
      </c>
      <c r="BD347" s="1"/>
    </row>
    <row r="348" spans="54:56" ht="15">
      <c r="BB348" s="1"/>
      <c r="BC348" t="s">
        <v>1055</v>
      </c>
      <c r="BD348" s="1"/>
    </row>
    <row r="349" spans="54:56" ht="15">
      <c r="BB349" s="1"/>
      <c r="BC349" t="s">
        <v>1056</v>
      </c>
      <c r="BD349" s="1"/>
    </row>
    <row r="350" spans="54:56" ht="15">
      <c r="BB350" s="1"/>
      <c r="BC350" t="s">
        <v>1059</v>
      </c>
      <c r="BD350" s="1"/>
    </row>
    <row r="351" spans="54:56" ht="15">
      <c r="BB351" s="1"/>
      <c r="BC351" t="s">
        <v>1060</v>
      </c>
      <c r="BD351" s="1"/>
    </row>
    <row r="352" spans="54:56" ht="15">
      <c r="BB352" s="1"/>
      <c r="BC352" t="s">
        <v>1061</v>
      </c>
      <c r="BD352" s="1"/>
    </row>
    <row r="353" spans="54:56" ht="15">
      <c r="BB353" s="1"/>
      <c r="BC353" t="s">
        <v>1062</v>
      </c>
      <c r="BD353" s="1"/>
    </row>
    <row r="354" spans="54:56" ht="15">
      <c r="BB354" s="1"/>
      <c r="BC354" t="s">
        <v>1063</v>
      </c>
      <c r="BD354" s="1"/>
    </row>
    <row r="355" spans="54:56" ht="15">
      <c r="BB355" s="1"/>
      <c r="BC355" t="s">
        <v>1064</v>
      </c>
      <c r="BD355" s="1"/>
    </row>
    <row r="356" spans="54:56" ht="15">
      <c r="BB356" s="1"/>
      <c r="BC356" t="s">
        <v>1065</v>
      </c>
      <c r="BD356" s="1"/>
    </row>
    <row r="357" spans="54:56" ht="15">
      <c r="BB357" s="1"/>
      <c r="BC357" t="s">
        <v>1066</v>
      </c>
      <c r="BD357" s="1"/>
    </row>
    <row r="358" spans="54:56" ht="15">
      <c r="BB358" s="1"/>
      <c r="BC358" t="s">
        <v>1067</v>
      </c>
      <c r="BD358" s="1"/>
    </row>
    <row r="359" spans="54:56" ht="15">
      <c r="BB359" s="1"/>
      <c r="BC359" t="s">
        <v>1068</v>
      </c>
      <c r="BD359" s="1"/>
    </row>
    <row r="360" spans="54:56" ht="15">
      <c r="BB360" s="1"/>
      <c r="BC360" t="s">
        <v>1069</v>
      </c>
      <c r="BD360" s="1"/>
    </row>
    <row r="361" spans="54:56" ht="15">
      <c r="BB361" s="1"/>
      <c r="BC361" t="s">
        <v>1070</v>
      </c>
      <c r="BD361" s="1"/>
    </row>
    <row r="362" spans="54:56" ht="15">
      <c r="BB362" s="1"/>
      <c r="BC362" t="s">
        <v>1071</v>
      </c>
      <c r="BD362" s="1"/>
    </row>
    <row r="363" spans="54:56" ht="15">
      <c r="BB363" s="1"/>
      <c r="BC363" t="s">
        <v>1072</v>
      </c>
      <c r="BD363" s="1"/>
    </row>
    <row r="364" spans="54:56" ht="15">
      <c r="BB364" s="1"/>
      <c r="BC364" t="s">
        <v>1073</v>
      </c>
      <c r="BD364" s="1"/>
    </row>
    <row r="365" spans="54:56" ht="15">
      <c r="BB365" s="1"/>
      <c r="BC365" t="s">
        <v>1074</v>
      </c>
      <c r="BD365" s="1"/>
    </row>
    <row r="366" spans="54:56" ht="15">
      <c r="BB366" s="1"/>
      <c r="BC366" t="s">
        <v>1075</v>
      </c>
      <c r="BD366" s="1"/>
    </row>
    <row r="367" spans="54:56" ht="15">
      <c r="BB367" s="1"/>
      <c r="BC367" t="s">
        <v>1076</v>
      </c>
      <c r="BD367" s="1"/>
    </row>
    <row r="368" spans="54:56" ht="15">
      <c r="BB368" s="1"/>
      <c r="BC368" t="s">
        <v>1077</v>
      </c>
      <c r="BD368" s="1"/>
    </row>
    <row r="369" spans="54:56" ht="15">
      <c r="BB369" s="1"/>
      <c r="BC369" t="s">
        <v>1078</v>
      </c>
      <c r="BD369" s="1"/>
    </row>
    <row r="370" spans="54:56" ht="15">
      <c r="BB370" s="1"/>
      <c r="BC370" t="s">
        <v>1079</v>
      </c>
      <c r="BD370" s="1"/>
    </row>
    <row r="371" spans="54:56" ht="15">
      <c r="BB371" s="1"/>
      <c r="BC371" t="s">
        <v>1080</v>
      </c>
      <c r="BD371" s="1"/>
    </row>
    <row r="372" spans="54:56" ht="15">
      <c r="BB372" s="1"/>
      <c r="BC372" t="s">
        <v>1081</v>
      </c>
      <c r="BD372" s="1"/>
    </row>
    <row r="373" spans="54:56" ht="15">
      <c r="BB373" s="1"/>
      <c r="BC373" t="s">
        <v>1082</v>
      </c>
      <c r="BD373" s="1"/>
    </row>
    <row r="374" spans="54:56" ht="15">
      <c r="BB374" s="1"/>
      <c r="BC374" t="s">
        <v>1083</v>
      </c>
      <c r="BD374" s="1"/>
    </row>
    <row r="375" spans="54:56" ht="15">
      <c r="BB375" s="1"/>
      <c r="BC375" t="s">
        <v>1084</v>
      </c>
      <c r="BD375" s="1"/>
    </row>
    <row r="376" spans="54:56" ht="15">
      <c r="BB376" s="1"/>
      <c r="BC376" t="s">
        <v>1085</v>
      </c>
      <c r="BD376" s="1"/>
    </row>
    <row r="377" spans="54:56" ht="15">
      <c r="BB377" s="1"/>
      <c r="BC377" t="s">
        <v>1086</v>
      </c>
      <c r="BD377" s="1"/>
    </row>
    <row r="378" spans="54:56" ht="15">
      <c r="BB378" s="1"/>
      <c r="BC378" t="s">
        <v>1087</v>
      </c>
      <c r="BD378" s="1"/>
    </row>
    <row r="379" spans="54:56" ht="15">
      <c r="BB379" s="1"/>
      <c r="BC379" t="s">
        <v>1088</v>
      </c>
      <c r="BD379" s="1"/>
    </row>
    <row r="380" spans="54:56" ht="15">
      <c r="BB380" s="1"/>
      <c r="BC380" t="s">
        <v>1089</v>
      </c>
      <c r="BD380" s="1"/>
    </row>
    <row r="381" spans="54:56" ht="15">
      <c r="BB381" s="1"/>
      <c r="BC381" t="s">
        <v>1090</v>
      </c>
      <c r="BD381" s="1"/>
    </row>
    <row r="382" spans="54:56" ht="15">
      <c r="BB382" s="1"/>
      <c r="BC382" t="s">
        <v>1091</v>
      </c>
      <c r="BD382" s="1"/>
    </row>
    <row r="383" spans="54:56" ht="15">
      <c r="BB383" s="1"/>
      <c r="BC383" t="s">
        <v>1092</v>
      </c>
      <c r="BD383" s="1"/>
    </row>
    <row r="384" spans="54:56" ht="15">
      <c r="BB384" s="1"/>
      <c r="BC384" t="s">
        <v>1093</v>
      </c>
      <c r="BD384" s="1"/>
    </row>
    <row r="385" spans="54:56" ht="15">
      <c r="BB385" s="1"/>
      <c r="BC385" t="s">
        <v>1094</v>
      </c>
      <c r="BD385" s="1"/>
    </row>
    <row r="386" spans="54:56" ht="15">
      <c r="BB386" s="1"/>
      <c r="BC386" t="s">
        <v>1095</v>
      </c>
      <c r="BD386" s="1"/>
    </row>
    <row r="387" spans="54:56" ht="15">
      <c r="BB387" s="1"/>
      <c r="BC387" t="s">
        <v>1096</v>
      </c>
      <c r="BD387" s="1"/>
    </row>
    <row r="388" spans="54:56" ht="15">
      <c r="BB388" s="1"/>
      <c r="BC388" t="s">
        <v>1097</v>
      </c>
      <c r="BD388" s="1"/>
    </row>
    <row r="389" spans="54:56" ht="15">
      <c r="BB389" s="1"/>
      <c r="BC389" t="s">
        <v>1098</v>
      </c>
      <c r="BD389" s="1"/>
    </row>
    <row r="390" spans="54:56" ht="15">
      <c r="BB390" s="1"/>
      <c r="BC390" t="s">
        <v>1099</v>
      </c>
      <c r="BD390" s="1"/>
    </row>
    <row r="391" spans="54:56" ht="15">
      <c r="BB391" s="1"/>
      <c r="BC391" t="s">
        <v>1100</v>
      </c>
      <c r="BD391" s="1"/>
    </row>
    <row r="392" spans="54:56" ht="15">
      <c r="BB392" s="1"/>
      <c r="BC392" t="s">
        <v>1101</v>
      </c>
      <c r="BD392" s="1"/>
    </row>
    <row r="393" spans="54:56" ht="15">
      <c r="BB393" s="1"/>
      <c r="BC393" t="s">
        <v>1102</v>
      </c>
      <c r="BD393" s="1"/>
    </row>
    <row r="394" spans="54:56" ht="15">
      <c r="BB394" s="1"/>
      <c r="BC394" t="s">
        <v>1103</v>
      </c>
      <c r="BD394" s="1"/>
    </row>
    <row r="395" spans="54:56" ht="15">
      <c r="BB395" s="1"/>
      <c r="BC395" t="s">
        <v>1104</v>
      </c>
      <c r="BD395" s="1"/>
    </row>
    <row r="396" spans="54:56" ht="15">
      <c r="BB396" s="1"/>
      <c r="BC396" t="s">
        <v>1105</v>
      </c>
      <c r="BD396" s="1"/>
    </row>
    <row r="397" spans="54:56" ht="15">
      <c r="BB397" s="1"/>
      <c r="BC397" t="s">
        <v>1106</v>
      </c>
      <c r="BD397" s="1"/>
    </row>
    <row r="398" spans="54:56" ht="15">
      <c r="BB398" s="1"/>
      <c r="BC398" t="s">
        <v>1107</v>
      </c>
      <c r="BD398" s="1"/>
    </row>
    <row r="399" spans="54:56" ht="15">
      <c r="BB399" s="1"/>
      <c r="BC399" t="s">
        <v>1108</v>
      </c>
      <c r="BD399" s="1"/>
    </row>
    <row r="400" spans="54:56" ht="15">
      <c r="BB400" s="1"/>
      <c r="BC400" t="s">
        <v>1109</v>
      </c>
      <c r="BD400" s="1"/>
    </row>
    <row r="401" spans="54:56" ht="15">
      <c r="BB401" s="1"/>
      <c r="BC401" t="s">
        <v>1110</v>
      </c>
      <c r="BD401" s="1"/>
    </row>
    <row r="402" spans="54:56" ht="15">
      <c r="BB402" s="1"/>
      <c r="BC402" t="s">
        <v>1111</v>
      </c>
      <c r="BD402" s="1"/>
    </row>
    <row r="403" spans="54:56" ht="15">
      <c r="BB403" s="1"/>
      <c r="BC403" t="s">
        <v>1112</v>
      </c>
      <c r="BD403" s="1"/>
    </row>
    <row r="404" spans="54:56" ht="15">
      <c r="BB404" s="1"/>
      <c r="BC404" t="s">
        <v>1113</v>
      </c>
      <c r="BD404" s="1"/>
    </row>
    <row r="405" spans="54:56" ht="15">
      <c r="BB405" s="1"/>
      <c r="BC405" t="s">
        <v>1114</v>
      </c>
      <c r="BD405" s="1"/>
    </row>
    <row r="406" spans="54:56" ht="15">
      <c r="BB406" s="1"/>
      <c r="BC406" t="s">
        <v>1115</v>
      </c>
      <c r="BD406" s="1"/>
    </row>
    <row r="407" spans="54:56" ht="15">
      <c r="BB407" s="1"/>
      <c r="BC407" t="s">
        <v>1116</v>
      </c>
      <c r="BD407" s="1"/>
    </row>
    <row r="408" spans="54:56" ht="15">
      <c r="BB408" s="1"/>
      <c r="BC408" t="s">
        <v>1117</v>
      </c>
      <c r="BD408" s="1"/>
    </row>
    <row r="409" spans="54:56" ht="15">
      <c r="BB409" s="1"/>
      <c r="BC409" t="s">
        <v>1118</v>
      </c>
      <c r="BD409" s="1"/>
    </row>
    <row r="410" spans="54:56" ht="15">
      <c r="BB410" s="1"/>
      <c r="BC410" t="s">
        <v>1119</v>
      </c>
      <c r="BD410" s="1"/>
    </row>
    <row r="411" spans="54:56" ht="15">
      <c r="BB411" s="1"/>
      <c r="BC411" t="s">
        <v>1120</v>
      </c>
      <c r="BD411" s="1"/>
    </row>
    <row r="412" spans="54:56" ht="15">
      <c r="BB412" s="1"/>
      <c r="BC412" t="s">
        <v>1121</v>
      </c>
      <c r="BD412" s="1"/>
    </row>
    <row r="413" spans="54:56" ht="15">
      <c r="BB413" s="1"/>
      <c r="BC413" t="s">
        <v>1122</v>
      </c>
      <c r="BD413" s="1"/>
    </row>
    <row r="414" spans="54:56" ht="15">
      <c r="BB414" s="1"/>
      <c r="BC414" t="s">
        <v>1123</v>
      </c>
      <c r="BD414" s="1"/>
    </row>
    <row r="415" spans="54:56" ht="15">
      <c r="BB415" s="1"/>
      <c r="BC415" t="s">
        <v>1124</v>
      </c>
      <c r="BD415" s="1"/>
    </row>
    <row r="416" spans="54:56" ht="15">
      <c r="BB416" s="1"/>
      <c r="BC416" t="s">
        <v>1125</v>
      </c>
      <c r="BD416" s="1"/>
    </row>
    <row r="417" spans="54:56" ht="15">
      <c r="BB417" s="1"/>
      <c r="BC417" t="s">
        <v>1126</v>
      </c>
      <c r="BD417" s="1"/>
    </row>
    <row r="418" spans="54:56" ht="15">
      <c r="BB418" s="1"/>
      <c r="BC418" t="s">
        <v>1127</v>
      </c>
      <c r="BD418" s="1"/>
    </row>
    <row r="419" spans="54:56" ht="15">
      <c r="BB419" s="1"/>
      <c r="BC419" t="s">
        <v>1128</v>
      </c>
      <c r="BD419" s="1"/>
    </row>
    <row r="420" spans="54:56" ht="15">
      <c r="BB420" s="1"/>
      <c r="BC420" t="s">
        <v>1129</v>
      </c>
      <c r="BD420" s="1"/>
    </row>
    <row r="421" spans="54:56" ht="15">
      <c r="BB421" s="1"/>
      <c r="BC421" t="s">
        <v>1130</v>
      </c>
      <c r="BD421" s="1"/>
    </row>
    <row r="422" spans="54:56" ht="15">
      <c r="BB422" s="1"/>
      <c r="BC422" t="s">
        <v>1131</v>
      </c>
      <c r="BD422" s="1"/>
    </row>
    <row r="423" spans="54:56" ht="15">
      <c r="BB423" s="1"/>
      <c r="BC423" t="s">
        <v>1132</v>
      </c>
      <c r="BD423" s="1"/>
    </row>
    <row r="424" spans="54:56" ht="15">
      <c r="BB424" s="1"/>
      <c r="BC424" t="s">
        <v>1133</v>
      </c>
      <c r="BD424" s="1"/>
    </row>
    <row r="425" spans="54:56" ht="15">
      <c r="BB425" s="1"/>
      <c r="BC425" t="s">
        <v>1134</v>
      </c>
      <c r="BD425" s="1"/>
    </row>
    <row r="426" spans="54:56" ht="15">
      <c r="BB426" s="1"/>
      <c r="BC426" t="s">
        <v>1135</v>
      </c>
      <c r="BD426" s="1"/>
    </row>
    <row r="427" spans="54:56" ht="15">
      <c r="BB427" s="1"/>
      <c r="BC427" t="s">
        <v>1136</v>
      </c>
      <c r="BD427" s="1"/>
    </row>
    <row r="428" spans="54:56" ht="15">
      <c r="BB428" s="1"/>
      <c r="BC428" t="s">
        <v>1137</v>
      </c>
      <c r="BD428" s="1"/>
    </row>
    <row r="429" spans="54:56" ht="15">
      <c r="BB429" s="1"/>
      <c r="BC429" t="s">
        <v>1138</v>
      </c>
      <c r="BD429" s="1"/>
    </row>
    <row r="430" spans="54:56" ht="15">
      <c r="BB430" s="1"/>
      <c r="BC430" t="s">
        <v>1139</v>
      </c>
      <c r="BD430" s="1"/>
    </row>
    <row r="431" spans="54:56" ht="15">
      <c r="BB431" s="1"/>
      <c r="BC431" t="s">
        <v>1140</v>
      </c>
      <c r="BD431" s="1"/>
    </row>
    <row r="432" spans="54:56" ht="15">
      <c r="BB432" s="1"/>
      <c r="BC432" t="s">
        <v>1141</v>
      </c>
      <c r="BD432" s="1"/>
    </row>
    <row r="433" spans="54:56" ht="15">
      <c r="BB433" s="1"/>
      <c r="BC433" t="s">
        <v>1142</v>
      </c>
      <c r="BD433" s="1"/>
    </row>
    <row r="434" spans="54:56" ht="15">
      <c r="BB434" s="1"/>
      <c r="BC434" t="s">
        <v>1143</v>
      </c>
      <c r="BD434" s="1"/>
    </row>
    <row r="435" spans="54:56" ht="15">
      <c r="BB435" s="1"/>
      <c r="BC435" t="s">
        <v>1144</v>
      </c>
      <c r="BD435" s="1"/>
    </row>
    <row r="436" spans="54:56" ht="15">
      <c r="BB436" s="1"/>
      <c r="BC436" t="s">
        <v>1145</v>
      </c>
      <c r="BD436" s="1"/>
    </row>
    <row r="437" spans="54:56" ht="15">
      <c r="BB437" s="1"/>
      <c r="BC437" t="s">
        <v>1146</v>
      </c>
      <c r="BD437" s="1"/>
    </row>
    <row r="438" spans="54:56" ht="15">
      <c r="BB438" s="1"/>
      <c r="BC438" t="s">
        <v>1147</v>
      </c>
      <c r="BD438" s="1"/>
    </row>
    <row r="439" spans="54:56" ht="15">
      <c r="BB439" s="1"/>
      <c r="BC439" t="s">
        <v>1148</v>
      </c>
      <c r="BD439" s="1"/>
    </row>
    <row r="440" spans="54:56" ht="15">
      <c r="BB440" s="1"/>
      <c r="BC440" t="s">
        <v>1149</v>
      </c>
      <c r="BD440" s="1"/>
    </row>
    <row r="441" spans="54:56" ht="15">
      <c r="BB441" s="1"/>
      <c r="BC441" t="s">
        <v>1150</v>
      </c>
      <c r="BD441" s="1"/>
    </row>
    <row r="442" spans="54:56" ht="15">
      <c r="BB442" s="1"/>
      <c r="BC442" t="s">
        <v>1151</v>
      </c>
      <c r="BD442" s="1"/>
    </row>
    <row r="443" spans="54:56" ht="15">
      <c r="BB443" s="1"/>
      <c r="BC443" t="s">
        <v>1152</v>
      </c>
      <c r="BD443" s="1"/>
    </row>
    <row r="444" spans="54:56" ht="15">
      <c r="BB444" s="1"/>
      <c r="BC444" t="s">
        <v>1153</v>
      </c>
      <c r="BD444" s="1"/>
    </row>
    <row r="445" spans="54:56" ht="15">
      <c r="BB445" s="1"/>
      <c r="BC445" t="s">
        <v>1154</v>
      </c>
      <c r="BD445" s="1"/>
    </row>
    <row r="446" spans="54:56" ht="15">
      <c r="BB446" s="1"/>
      <c r="BC446" t="s">
        <v>1155</v>
      </c>
      <c r="BD446" s="1"/>
    </row>
    <row r="447" spans="54:56" ht="15">
      <c r="BB447" s="1"/>
      <c r="BC447" t="s">
        <v>1156</v>
      </c>
      <c r="BD447" s="1"/>
    </row>
    <row r="448" spans="54:56" ht="15">
      <c r="BB448" s="1"/>
      <c r="BC448" t="s">
        <v>1157</v>
      </c>
      <c r="BD448" s="1"/>
    </row>
    <row r="449" spans="54:56" ht="15">
      <c r="BB449" s="1"/>
      <c r="BC449" t="s">
        <v>1158</v>
      </c>
      <c r="BD449" s="1"/>
    </row>
    <row r="450" spans="54:56" ht="15">
      <c r="BB450" s="1"/>
      <c r="BC450" t="s">
        <v>1159</v>
      </c>
      <c r="BD450" s="1"/>
    </row>
    <row r="451" spans="54:56" ht="15">
      <c r="BB451" s="1"/>
      <c r="BC451" t="s">
        <v>1160</v>
      </c>
      <c r="BD451" s="1"/>
    </row>
    <row r="452" spans="54:56" ht="15">
      <c r="BB452" s="1"/>
      <c r="BC452" t="s">
        <v>1161</v>
      </c>
      <c r="BD452" s="1"/>
    </row>
    <row r="453" spans="54:56" ht="15">
      <c r="BB453" s="1"/>
      <c r="BC453" t="s">
        <v>1162</v>
      </c>
      <c r="BD453" s="1"/>
    </row>
    <row r="454" spans="54:56" ht="15">
      <c r="BB454" s="1"/>
      <c r="BC454" t="s">
        <v>1163</v>
      </c>
      <c r="BD454" s="1"/>
    </row>
    <row r="455" spans="54:56" ht="15">
      <c r="BB455" s="1"/>
      <c r="BC455" t="s">
        <v>1164</v>
      </c>
      <c r="BD455" s="1"/>
    </row>
    <row r="456" spans="54:56" ht="15">
      <c r="BB456" s="1"/>
      <c r="BC456" t="s">
        <v>1165</v>
      </c>
      <c r="BD456" s="1"/>
    </row>
    <row r="457" spans="54:56" ht="15">
      <c r="BB457" s="1"/>
      <c r="BC457" t="s">
        <v>1166</v>
      </c>
      <c r="BD457" s="1"/>
    </row>
    <row r="458" spans="54:56" ht="15">
      <c r="BB458" s="1"/>
      <c r="BC458" t="s">
        <v>1167</v>
      </c>
      <c r="BD458" s="1"/>
    </row>
    <row r="459" spans="54:56" ht="15">
      <c r="BB459" s="1"/>
      <c r="BC459" t="s">
        <v>1168</v>
      </c>
      <c r="BD459" s="1"/>
    </row>
    <row r="460" spans="54:56" ht="15">
      <c r="BB460" s="1"/>
      <c r="BC460" t="s">
        <v>1169</v>
      </c>
      <c r="BD460" s="1"/>
    </row>
    <row r="461" spans="54:56" ht="15">
      <c r="BB461" s="1"/>
      <c r="BC461" t="s">
        <v>1170</v>
      </c>
      <c r="BD461" s="1"/>
    </row>
    <row r="462" spans="54:56" ht="15">
      <c r="BB462" s="1"/>
      <c r="BC462" t="s">
        <v>1171</v>
      </c>
      <c r="BD462" s="1"/>
    </row>
    <row r="463" spans="54:56" ht="15">
      <c r="BB463" s="1"/>
      <c r="BC463" t="s">
        <v>1172</v>
      </c>
      <c r="BD463" s="1"/>
    </row>
    <row r="464" spans="54:56" ht="15">
      <c r="BB464" s="1"/>
      <c r="BC464" t="s">
        <v>1173</v>
      </c>
      <c r="BD464" s="1"/>
    </row>
    <row r="465" spans="54:56" ht="15">
      <c r="BB465" s="1"/>
      <c r="BC465" t="s">
        <v>1174</v>
      </c>
      <c r="BD465" s="1"/>
    </row>
    <row r="466" spans="54:56" ht="15">
      <c r="BB466" s="1"/>
      <c r="BC466" t="s">
        <v>1175</v>
      </c>
      <c r="BD466" s="1"/>
    </row>
    <row r="467" spans="54:56" ht="15">
      <c r="BB467" s="1"/>
      <c r="BC467" t="s">
        <v>1176</v>
      </c>
      <c r="BD467" s="1"/>
    </row>
    <row r="468" spans="54:56" ht="15">
      <c r="BB468" s="1"/>
      <c r="BC468" t="s">
        <v>1177</v>
      </c>
      <c r="BD468" s="1"/>
    </row>
    <row r="469" spans="54:56" ht="15">
      <c r="BB469" s="1"/>
      <c r="BC469" t="s">
        <v>1178</v>
      </c>
      <c r="BD469" s="1"/>
    </row>
    <row r="470" spans="54:56" ht="15">
      <c r="BB470" s="1"/>
      <c r="BC470" t="s">
        <v>1179</v>
      </c>
      <c r="BD470" s="1"/>
    </row>
    <row r="471" spans="54:56" ht="15">
      <c r="BB471" s="1"/>
      <c r="BC471" t="s">
        <v>1180</v>
      </c>
      <c r="BD471" s="1"/>
    </row>
    <row r="472" spans="54:56" ht="15">
      <c r="BB472" s="1"/>
      <c r="BC472" t="s">
        <v>1181</v>
      </c>
      <c r="BD472" s="1"/>
    </row>
    <row r="473" spans="54:56" ht="15">
      <c r="BB473" s="1"/>
      <c r="BC473" t="s">
        <v>1182</v>
      </c>
      <c r="BD473" s="1"/>
    </row>
    <row r="474" spans="54:56" ht="15">
      <c r="BB474" s="1"/>
      <c r="BC474" t="s">
        <v>1183</v>
      </c>
      <c r="BD474" s="1"/>
    </row>
    <row r="475" spans="54:56" ht="15">
      <c r="BB475" s="1"/>
      <c r="BC475" t="s">
        <v>1184</v>
      </c>
      <c r="BD475" s="1"/>
    </row>
    <row r="476" spans="54:56" ht="15">
      <c r="BB476" s="1"/>
      <c r="BC476" t="s">
        <v>1185</v>
      </c>
      <c r="BD476" s="1"/>
    </row>
    <row r="477" spans="54:56" ht="15">
      <c r="BB477" s="1"/>
      <c r="BC477" t="s">
        <v>1186</v>
      </c>
      <c r="BD477" s="1"/>
    </row>
    <row r="478" spans="54:56" ht="15">
      <c r="BB478" s="1"/>
      <c r="BC478" t="s">
        <v>1187</v>
      </c>
      <c r="BD478" s="1"/>
    </row>
    <row r="479" spans="54:56" ht="15">
      <c r="BB479" s="1"/>
      <c r="BC479" t="s">
        <v>1188</v>
      </c>
      <c r="BD479" s="1"/>
    </row>
    <row r="480" spans="54:56" ht="15">
      <c r="BB480" s="1"/>
      <c r="BC480" t="s">
        <v>1189</v>
      </c>
      <c r="BD480" s="1"/>
    </row>
    <row r="481" spans="54:56" ht="15">
      <c r="BB481" s="1"/>
      <c r="BC481" t="s">
        <v>1190</v>
      </c>
      <c r="BD481" s="1"/>
    </row>
    <row r="482" spans="54:56" ht="15">
      <c r="BB482" s="1"/>
      <c r="BC482" t="s">
        <v>1191</v>
      </c>
      <c r="BD482" s="1"/>
    </row>
    <row r="483" spans="54:56" ht="15">
      <c r="BB483" s="1"/>
      <c r="BC483" t="s">
        <v>1192</v>
      </c>
      <c r="BD483" s="1"/>
    </row>
    <row r="484" spans="54:56" ht="15">
      <c r="BB484" s="1"/>
      <c r="BC484" t="s">
        <v>1193</v>
      </c>
      <c r="BD484" s="1"/>
    </row>
    <row r="485" spans="54:56" ht="15">
      <c r="BB485" s="1"/>
      <c r="BC485" t="s">
        <v>1194</v>
      </c>
      <c r="BD485" s="1"/>
    </row>
    <row r="486" spans="54:56" ht="15">
      <c r="BB486" s="1"/>
      <c r="BC486" t="s">
        <v>1195</v>
      </c>
      <c r="BD486" s="1"/>
    </row>
    <row r="487" spans="54:56" ht="15">
      <c r="BB487" s="1"/>
      <c r="BC487" t="s">
        <v>1196</v>
      </c>
      <c r="BD487" s="1"/>
    </row>
    <row r="488" spans="54:56" ht="15">
      <c r="BB488" s="1"/>
      <c r="BC488" t="s">
        <v>1197</v>
      </c>
      <c r="BD488" s="1"/>
    </row>
    <row r="489" spans="54:56" ht="15">
      <c r="BB489" s="1"/>
      <c r="BC489" t="s">
        <v>1198</v>
      </c>
      <c r="BD489" s="1"/>
    </row>
    <row r="490" spans="54:56" ht="15">
      <c r="BB490" s="1"/>
      <c r="BC490" t="s">
        <v>1199</v>
      </c>
      <c r="BD490" s="1"/>
    </row>
    <row r="491" spans="54:56" ht="15">
      <c r="BB491" s="1"/>
      <c r="BC491" t="s">
        <v>1200</v>
      </c>
      <c r="BD491" s="1"/>
    </row>
    <row r="492" spans="54:56" ht="15">
      <c r="BB492" s="1"/>
      <c r="BC492" t="s">
        <v>1201</v>
      </c>
      <c r="BD492" s="1"/>
    </row>
    <row r="493" spans="54:56" ht="15">
      <c r="BB493" s="1"/>
      <c r="BC493" t="s">
        <v>1202</v>
      </c>
      <c r="BD493" s="1"/>
    </row>
    <row r="494" spans="54:56" ht="15">
      <c r="BB494" s="1"/>
      <c r="BC494" t="s">
        <v>1203</v>
      </c>
      <c r="BD494" s="1"/>
    </row>
    <row r="495" spans="54:56" ht="15">
      <c r="BB495" s="1"/>
      <c r="BC495" t="s">
        <v>1204</v>
      </c>
      <c r="BD495" s="1"/>
    </row>
    <row r="496" spans="54:56" ht="15">
      <c r="BB496" s="1"/>
      <c r="BC496" t="s">
        <v>1205</v>
      </c>
      <c r="BD496" s="1"/>
    </row>
    <row r="497" spans="54:56" ht="15">
      <c r="BB497" s="1"/>
      <c r="BC497" t="s">
        <v>1206</v>
      </c>
      <c r="BD497" s="1"/>
    </row>
    <row r="498" spans="54:56" ht="15">
      <c r="BB498" s="1"/>
      <c r="BC498" t="s">
        <v>1207</v>
      </c>
      <c r="BD498" s="1"/>
    </row>
    <row r="499" spans="54:56" ht="15">
      <c r="BB499" s="1"/>
      <c r="BC499" t="s">
        <v>1208</v>
      </c>
      <c r="BD499" s="1"/>
    </row>
    <row r="500" spans="54:56" ht="15">
      <c r="BB500" s="1"/>
      <c r="BC500" t="s">
        <v>1209</v>
      </c>
      <c r="BD500" s="1"/>
    </row>
    <row r="501" spans="54:56" ht="15">
      <c r="BB501" s="1"/>
      <c r="BC501" t="s">
        <v>1210</v>
      </c>
      <c r="BD501" s="1"/>
    </row>
    <row r="502" spans="54:56" ht="15">
      <c r="BB502" s="1"/>
      <c r="BC502" t="s">
        <v>1211</v>
      </c>
      <c r="BD502" s="1"/>
    </row>
    <row r="503" spans="54:56" ht="15">
      <c r="BB503" s="1"/>
      <c r="BC503" t="s">
        <v>1212</v>
      </c>
      <c r="BD503" s="1"/>
    </row>
    <row r="504" spans="54:56" ht="15">
      <c r="BB504" s="1"/>
      <c r="BC504" t="s">
        <v>1213</v>
      </c>
      <c r="BD504" s="1"/>
    </row>
    <row r="505" spans="54:56" ht="15">
      <c r="BB505" s="1"/>
      <c r="BC505" t="s">
        <v>1214</v>
      </c>
      <c r="BD505" s="1"/>
    </row>
    <row r="506" spans="54:56" ht="15">
      <c r="BB506" s="1"/>
      <c r="BC506" t="s">
        <v>1215</v>
      </c>
      <c r="BD506" s="1"/>
    </row>
    <row r="507" spans="54:56" ht="15">
      <c r="BB507" s="1"/>
      <c r="BC507" t="s">
        <v>1534</v>
      </c>
      <c r="BD507" s="1"/>
    </row>
    <row r="508" spans="54:56" ht="15">
      <c r="BB508" s="1"/>
      <c r="BC508" t="s">
        <v>1535</v>
      </c>
      <c r="BD508" s="1"/>
    </row>
    <row r="509" spans="54:56" ht="15">
      <c r="BB509" s="1"/>
      <c r="BC509" t="s">
        <v>1536</v>
      </c>
      <c r="BD509" s="1"/>
    </row>
    <row r="510" spans="54:56" ht="15">
      <c r="BB510" s="1"/>
      <c r="BC510" t="s">
        <v>1537</v>
      </c>
      <c r="BD510" s="1"/>
    </row>
    <row r="511" spans="54:56" ht="15">
      <c r="BB511" s="1"/>
      <c r="BC511" t="s">
        <v>1538</v>
      </c>
      <c r="BD511" s="1"/>
    </row>
    <row r="512" spans="54:56" ht="15">
      <c r="BB512" s="1"/>
      <c r="BC512" t="s">
        <v>1539</v>
      </c>
      <c r="BD512" s="1"/>
    </row>
    <row r="513" spans="54:56" ht="15">
      <c r="BB513" s="1"/>
      <c r="BC513" t="s">
        <v>1540</v>
      </c>
      <c r="BD513" s="1"/>
    </row>
    <row r="514" spans="54:56" ht="15">
      <c r="BB514" s="1"/>
      <c r="BC514" t="s">
        <v>1541</v>
      </c>
      <c r="BD514" s="1"/>
    </row>
    <row r="515" spans="54:56" ht="15">
      <c r="BB515" s="1"/>
      <c r="BC515" t="s">
        <v>1542</v>
      </c>
      <c r="BD515" s="1"/>
    </row>
    <row r="516" spans="54:56" ht="15">
      <c r="BB516" s="1"/>
      <c r="BC516" t="s">
        <v>1543</v>
      </c>
      <c r="BD516" s="1"/>
    </row>
    <row r="517" spans="54:56" ht="15">
      <c r="BB517" s="1"/>
      <c r="BC517" t="s">
        <v>1544</v>
      </c>
      <c r="BD517" s="1"/>
    </row>
    <row r="518" spans="54:56" ht="15">
      <c r="BB518" s="1"/>
      <c r="BC518" t="s">
        <v>1545</v>
      </c>
      <c r="BD518" s="1"/>
    </row>
    <row r="519" spans="54:56" ht="15">
      <c r="BB519" s="1"/>
      <c r="BC519" t="s">
        <v>1546</v>
      </c>
      <c r="BD519" s="1"/>
    </row>
    <row r="520" spans="54:56" ht="15">
      <c r="BB520" s="1"/>
      <c r="BC520" t="s">
        <v>1547</v>
      </c>
      <c r="BD520" s="1"/>
    </row>
    <row r="521" spans="54:56" ht="15">
      <c r="BB521" s="1"/>
      <c r="BC521" t="s">
        <v>1548</v>
      </c>
      <c r="BD521" s="1"/>
    </row>
    <row r="522" spans="54:56" ht="15">
      <c r="BB522" s="1"/>
      <c r="BC522" t="s">
        <v>1549</v>
      </c>
      <c r="BD522" s="1"/>
    </row>
    <row r="523" spans="54:56" ht="15">
      <c r="BB523" s="1"/>
      <c r="BC523" t="s">
        <v>1550</v>
      </c>
      <c r="BD523" s="1"/>
    </row>
    <row r="524" spans="54:56" ht="15">
      <c r="BB524" s="1"/>
      <c r="BC524" t="s">
        <v>1551</v>
      </c>
      <c r="BD524" s="1"/>
    </row>
    <row r="525" spans="54:56" ht="15">
      <c r="BB525" s="1"/>
      <c r="BC525" t="s">
        <v>1552</v>
      </c>
      <c r="BD525" s="1"/>
    </row>
    <row r="526" spans="54:56" ht="15">
      <c r="BB526" s="1"/>
      <c r="BC526" t="s">
        <v>1553</v>
      </c>
      <c r="BD526" s="1"/>
    </row>
    <row r="527" spans="54:56" ht="15">
      <c r="BB527" s="1"/>
      <c r="BC527" t="s">
        <v>1554</v>
      </c>
      <c r="BD527" s="1"/>
    </row>
    <row r="528" spans="54:56" ht="15">
      <c r="BB528" s="1"/>
      <c r="BC528" t="s">
        <v>1555</v>
      </c>
      <c r="BD528" s="1"/>
    </row>
    <row r="529" spans="54:56" ht="15">
      <c r="BB529" s="1"/>
      <c r="BC529" t="s">
        <v>1556</v>
      </c>
      <c r="BD529" s="1"/>
    </row>
    <row r="530" spans="54:56" ht="15">
      <c r="BB530" s="1"/>
      <c r="BC530" t="s">
        <v>1557</v>
      </c>
      <c r="BD530" s="1"/>
    </row>
    <row r="531" spans="54:56" ht="15">
      <c r="BB531" s="1"/>
      <c r="BC531" t="s">
        <v>1558</v>
      </c>
      <c r="BD531" s="1"/>
    </row>
    <row r="532" spans="54:56" ht="15">
      <c r="BB532" s="1"/>
      <c r="BC532" t="s">
        <v>1559</v>
      </c>
      <c r="BD532" s="1"/>
    </row>
    <row r="533" spans="54:56" ht="15">
      <c r="BB533" s="1"/>
      <c r="BC533" t="s">
        <v>1560</v>
      </c>
      <c r="BD533" s="1"/>
    </row>
    <row r="534" spans="54:56" ht="15">
      <c r="BB534" s="1"/>
      <c r="BC534" t="s">
        <v>1561</v>
      </c>
      <c r="BD534" s="1"/>
    </row>
    <row r="535" spans="54:56" ht="15">
      <c r="BB535" s="1"/>
      <c r="BC535" t="s">
        <v>1562</v>
      </c>
      <c r="BD535" s="1"/>
    </row>
    <row r="536" spans="54:56" ht="15">
      <c r="BB536" s="1"/>
      <c r="BC536" t="s">
        <v>1563</v>
      </c>
      <c r="BD536" s="1"/>
    </row>
    <row r="537" spans="54:56" ht="15">
      <c r="BB537" s="1"/>
      <c r="BC537" t="s">
        <v>1564</v>
      </c>
      <c r="BD537" s="1"/>
    </row>
    <row r="538" spans="54:56" ht="15">
      <c r="BB538" s="1"/>
      <c r="BC538" t="s">
        <v>1565</v>
      </c>
      <c r="BD538" s="1"/>
    </row>
    <row r="539" spans="54:56" ht="15">
      <c r="BB539" s="1"/>
      <c r="BC539" t="s">
        <v>1566</v>
      </c>
      <c r="BD539" s="1"/>
    </row>
    <row r="540" spans="54:56" ht="15">
      <c r="BB540" s="1"/>
      <c r="BC540" t="s">
        <v>1567</v>
      </c>
      <c r="BD540" s="1"/>
    </row>
    <row r="541" spans="54:56" ht="15">
      <c r="BB541" s="1"/>
      <c r="BC541" t="s">
        <v>1568</v>
      </c>
      <c r="BD541" s="1"/>
    </row>
    <row r="542" spans="54:56" ht="15">
      <c r="BB542" s="1"/>
      <c r="BC542" t="s">
        <v>1569</v>
      </c>
      <c r="BD542" s="1"/>
    </row>
    <row r="543" spans="54:56" ht="15">
      <c r="BB543" s="1"/>
      <c r="BC543" t="s">
        <v>1570</v>
      </c>
      <c r="BD543" s="1"/>
    </row>
    <row r="544" spans="54:56" ht="15">
      <c r="BB544" s="1"/>
      <c r="BC544" t="s">
        <v>1571</v>
      </c>
      <c r="BD544" s="1"/>
    </row>
    <row r="545" spans="54:56" ht="15">
      <c r="BB545" s="1"/>
      <c r="BC545" t="s">
        <v>1572</v>
      </c>
      <c r="BD545" s="1"/>
    </row>
    <row r="546" spans="54:56" ht="15">
      <c r="BB546" s="1"/>
      <c r="BC546" t="s">
        <v>1573</v>
      </c>
      <c r="BD546" s="1"/>
    </row>
    <row r="547" spans="54:56" ht="15">
      <c r="BB547" s="1"/>
      <c r="BC547" t="s">
        <v>1574</v>
      </c>
      <c r="BD547" s="1"/>
    </row>
    <row r="548" spans="54:56" ht="15">
      <c r="BB548" s="1"/>
      <c r="BC548" t="s">
        <v>1575</v>
      </c>
      <c r="BD548" s="1"/>
    </row>
    <row r="549" spans="54:56" ht="15">
      <c r="BB549" s="1"/>
      <c r="BC549" t="s">
        <v>1576</v>
      </c>
      <c r="BD549" s="1"/>
    </row>
    <row r="550" spans="54:56" ht="15">
      <c r="BB550" s="1"/>
      <c r="BC550" t="s">
        <v>1577</v>
      </c>
      <c r="BD550" s="1"/>
    </row>
    <row r="551" spans="54:56" ht="15">
      <c r="BB551" s="1"/>
      <c r="BC551" t="s">
        <v>1578</v>
      </c>
      <c r="BD551" s="1"/>
    </row>
    <row r="552" spans="54:56" ht="15">
      <c r="BB552" s="1"/>
      <c r="BC552" t="s">
        <v>1579</v>
      </c>
      <c r="BD552" s="1"/>
    </row>
    <row r="553" spans="54:56" ht="15">
      <c r="BB553" s="1"/>
      <c r="BC553" t="s">
        <v>1580</v>
      </c>
      <c r="BD553" s="1"/>
    </row>
    <row r="554" spans="54:56" ht="15">
      <c r="BB554" s="1"/>
      <c r="BC554" t="s">
        <v>1581</v>
      </c>
      <c r="BD554" s="1"/>
    </row>
    <row r="555" spans="54:56" ht="15">
      <c r="BB555" s="1"/>
      <c r="BC555" t="s">
        <v>1582</v>
      </c>
      <c r="BD555" s="1"/>
    </row>
    <row r="556" spans="54:56" ht="15">
      <c r="BB556" s="1"/>
      <c r="BC556" t="s">
        <v>1583</v>
      </c>
      <c r="BD556" s="1"/>
    </row>
    <row r="557" spans="54:56" ht="15">
      <c r="BB557" s="1"/>
      <c r="BC557" t="s">
        <v>1584</v>
      </c>
      <c r="BD557" s="1"/>
    </row>
    <row r="558" spans="54:56" ht="15">
      <c r="BB558" s="1"/>
      <c r="BC558" t="s">
        <v>1585</v>
      </c>
      <c r="BD558" s="1"/>
    </row>
    <row r="559" spans="54:56" ht="15">
      <c r="BB559" s="1"/>
      <c r="BC559" t="s">
        <v>1586</v>
      </c>
      <c r="BD559" s="1"/>
    </row>
    <row r="560" spans="54:56" ht="15">
      <c r="BB560" s="1"/>
      <c r="BC560" t="s">
        <v>1587</v>
      </c>
      <c r="BD560" s="1"/>
    </row>
    <row r="561" spans="54:56" ht="15">
      <c r="BB561" s="1"/>
      <c r="BC561" t="s">
        <v>1588</v>
      </c>
      <c r="BD561" s="1"/>
    </row>
    <row r="562" spans="54:56" ht="15">
      <c r="BB562" s="1"/>
      <c r="BC562" t="s">
        <v>1589</v>
      </c>
      <c r="BD562" s="1"/>
    </row>
    <row r="563" spans="54:56" ht="15">
      <c r="BB563" s="1"/>
      <c r="BC563" t="s">
        <v>1590</v>
      </c>
      <c r="BD563" s="1"/>
    </row>
    <row r="564" spans="54:56" ht="15">
      <c r="BB564" s="1"/>
      <c r="BC564" t="s">
        <v>1591</v>
      </c>
      <c r="BD564" s="1"/>
    </row>
    <row r="565" spans="54:56" ht="15">
      <c r="BB565" s="1"/>
      <c r="BC565" t="s">
        <v>1592</v>
      </c>
      <c r="BD565" s="1"/>
    </row>
    <row r="566" spans="54:56" ht="15">
      <c r="BB566" s="1"/>
      <c r="BC566" t="s">
        <v>1593</v>
      </c>
      <c r="BD566" s="1"/>
    </row>
    <row r="567" spans="54:56" ht="15">
      <c r="BB567" s="1"/>
      <c r="BC567" t="s">
        <v>1594</v>
      </c>
      <c r="BD567" s="1"/>
    </row>
    <row r="568" spans="54:56" ht="15">
      <c r="BB568" s="1"/>
      <c r="BC568" t="s">
        <v>1595</v>
      </c>
      <c r="BD568" s="1"/>
    </row>
    <row r="569" spans="54:56" ht="15">
      <c r="BB569" s="1"/>
      <c r="BC569" t="s">
        <v>1596</v>
      </c>
      <c r="BD569" s="1"/>
    </row>
    <row r="570" spans="54:56" ht="15">
      <c r="BB570" s="1"/>
      <c r="BC570" t="s">
        <v>1597</v>
      </c>
      <c r="BD570" s="1"/>
    </row>
    <row r="571" spans="54:56" ht="15">
      <c r="BB571" s="1"/>
      <c r="BC571" t="s">
        <v>1598</v>
      </c>
      <c r="BD571" s="1"/>
    </row>
    <row r="572" spans="54:56" ht="15">
      <c r="BB572" s="1"/>
      <c r="BC572" t="s">
        <v>1599</v>
      </c>
      <c r="BD572" s="1"/>
    </row>
    <row r="573" spans="54:56" ht="15">
      <c r="BB573" s="1"/>
      <c r="BC573" t="s">
        <v>1600</v>
      </c>
      <c r="BD573" s="1"/>
    </row>
    <row r="574" spans="54:56" ht="15">
      <c r="BB574" s="1"/>
      <c r="BC574" t="s">
        <v>1601</v>
      </c>
      <c r="BD574" s="1"/>
    </row>
    <row r="575" spans="54:56" ht="15">
      <c r="BB575" s="1"/>
      <c r="BC575" t="s">
        <v>1602</v>
      </c>
      <c r="BD575" s="1"/>
    </row>
    <row r="576" spans="54:56" ht="15">
      <c r="BB576" s="1"/>
      <c r="BC576" t="s">
        <v>1603</v>
      </c>
      <c r="BD576" s="1"/>
    </row>
    <row r="577" spans="54:56" ht="15">
      <c r="BB577" s="1"/>
      <c r="BC577" t="s">
        <v>1604</v>
      </c>
      <c r="BD577" s="1"/>
    </row>
    <row r="578" spans="54:56" ht="15">
      <c r="BB578" s="1"/>
      <c r="BC578" t="s">
        <v>1605</v>
      </c>
      <c r="BD578" s="1"/>
    </row>
    <row r="579" spans="54:56" ht="15">
      <c r="BB579" s="1"/>
      <c r="BC579" t="s">
        <v>1606</v>
      </c>
      <c r="BD579" s="1"/>
    </row>
    <row r="580" spans="54:56" ht="15">
      <c r="BB580" s="1"/>
      <c r="BC580" t="s">
        <v>1607</v>
      </c>
      <c r="BD580" s="1"/>
    </row>
    <row r="581" spans="54:56" ht="15">
      <c r="BB581" s="1"/>
      <c r="BC581" t="s">
        <v>1608</v>
      </c>
      <c r="BD581" s="1"/>
    </row>
    <row r="582" spans="54:56" ht="15">
      <c r="BB582" s="1"/>
      <c r="BC582" t="s">
        <v>1609</v>
      </c>
      <c r="BD582" s="1"/>
    </row>
    <row r="583" spans="54:56" ht="15">
      <c r="BB583" s="1"/>
      <c r="BC583" t="s">
        <v>1610</v>
      </c>
      <c r="BD583" s="1"/>
    </row>
    <row r="584" spans="54:56" ht="15">
      <c r="BB584" s="1"/>
      <c r="BC584" t="s">
        <v>1611</v>
      </c>
      <c r="BD584" s="1"/>
    </row>
    <row r="585" spans="54:56" ht="15">
      <c r="BB585" s="1"/>
      <c r="BC585" t="s">
        <v>1612</v>
      </c>
      <c r="BD585" s="1"/>
    </row>
    <row r="586" spans="54:56" ht="15">
      <c r="BB586" s="1"/>
      <c r="BC586" t="s">
        <v>1613</v>
      </c>
      <c r="BD586" s="1"/>
    </row>
    <row r="587" spans="54:56" ht="15">
      <c r="BB587" s="1"/>
      <c r="BC587" t="s">
        <v>1614</v>
      </c>
      <c r="BD587" s="1"/>
    </row>
    <row r="588" spans="54:56" ht="15">
      <c r="BB588" s="1"/>
      <c r="BC588" t="s">
        <v>1615</v>
      </c>
      <c r="BD588" s="1"/>
    </row>
    <row r="589" spans="54:56" ht="15">
      <c r="BB589" s="1"/>
      <c r="BC589" t="s">
        <v>1616</v>
      </c>
      <c r="BD589" s="1"/>
    </row>
    <row r="590" spans="54:56" ht="15">
      <c r="BB590" s="1"/>
      <c r="BC590" t="s">
        <v>1617</v>
      </c>
      <c r="BD590" s="1"/>
    </row>
    <row r="591" spans="54:56" ht="15">
      <c r="BB591" s="1"/>
      <c r="BC591" t="s">
        <v>1618</v>
      </c>
      <c r="BD591" s="1"/>
    </row>
    <row r="592" spans="54:56" ht="15">
      <c r="BB592" s="1"/>
      <c r="BC592" t="s">
        <v>1619</v>
      </c>
      <c r="BD592" s="1"/>
    </row>
    <row r="593" spans="54:56" ht="15">
      <c r="BB593" s="1"/>
      <c r="BC593" t="s">
        <v>1620</v>
      </c>
      <c r="BD593" s="1"/>
    </row>
    <row r="594" spans="54:56" ht="15">
      <c r="BB594" s="1"/>
      <c r="BC594" t="s">
        <v>1621</v>
      </c>
      <c r="BD594" s="1"/>
    </row>
    <row r="595" spans="54:56" ht="15">
      <c r="BB595" s="1"/>
      <c r="BC595" t="s">
        <v>1622</v>
      </c>
      <c r="BD595" s="1"/>
    </row>
    <row r="596" spans="54:56" ht="15">
      <c r="BB596" s="1"/>
      <c r="BC596" t="s">
        <v>1623</v>
      </c>
      <c r="BD596" s="1"/>
    </row>
    <row r="597" spans="54:56" ht="15">
      <c r="BB597" s="1"/>
      <c r="BC597" t="s">
        <v>1624</v>
      </c>
      <c r="BD597" s="1"/>
    </row>
    <row r="598" spans="54:56" ht="15">
      <c r="BB598" s="1"/>
      <c r="BC598" t="s">
        <v>1625</v>
      </c>
      <c r="BD598" s="1"/>
    </row>
    <row r="599" spans="54:56" ht="15">
      <c r="BB599" s="1"/>
      <c r="BC599" t="s">
        <v>1626</v>
      </c>
      <c r="BD599" s="1"/>
    </row>
    <row r="600" spans="54:56" ht="15">
      <c r="BB600" s="1"/>
      <c r="BC600" t="s">
        <v>1627</v>
      </c>
      <c r="BD600" s="1"/>
    </row>
    <row r="601" spans="54:56" ht="15">
      <c r="BB601" s="1"/>
      <c r="BC601" t="s">
        <v>1628</v>
      </c>
      <c r="BD601" s="1"/>
    </row>
    <row r="602" spans="54:56" ht="15">
      <c r="BB602" s="1"/>
      <c r="BC602" t="s">
        <v>1629</v>
      </c>
      <c r="BD602" s="1"/>
    </row>
    <row r="603" spans="54:56" ht="15">
      <c r="BB603" s="1"/>
      <c r="BC603" t="s">
        <v>1630</v>
      </c>
      <c r="BD603" s="1"/>
    </row>
    <row r="604" spans="54:56" ht="15">
      <c r="BB604" s="1"/>
      <c r="BC604" t="s">
        <v>1631</v>
      </c>
      <c r="BD604" s="1"/>
    </row>
    <row r="605" spans="54:56" ht="15">
      <c r="BB605" s="1"/>
      <c r="BC605" t="s">
        <v>1632</v>
      </c>
      <c r="BD605" s="1"/>
    </row>
    <row r="606" spans="54:56" ht="15">
      <c r="BB606" s="1"/>
      <c r="BC606" t="s">
        <v>1633</v>
      </c>
      <c r="BD606" s="1"/>
    </row>
    <row r="607" spans="54:56" ht="15">
      <c r="BB607" s="1"/>
      <c r="BC607" t="s">
        <v>1634</v>
      </c>
      <c r="BD607" s="1"/>
    </row>
    <row r="608" spans="54:56" ht="15">
      <c r="BB608" s="1"/>
      <c r="BC608" t="s">
        <v>1635</v>
      </c>
      <c r="BD608" s="1"/>
    </row>
    <row r="609" spans="54:56" ht="15">
      <c r="BB609" s="1"/>
      <c r="BC609" t="s">
        <v>1636</v>
      </c>
      <c r="BD609" s="1"/>
    </row>
    <row r="610" spans="54:56" ht="15">
      <c r="BB610" s="1"/>
      <c r="BC610" t="s">
        <v>1637</v>
      </c>
      <c r="BD610" s="1"/>
    </row>
    <row r="611" spans="54:56" ht="15">
      <c r="BB611" s="1"/>
      <c r="BC611" t="s">
        <v>1638</v>
      </c>
      <c r="BD611" s="1"/>
    </row>
    <row r="612" spans="54:56" ht="15">
      <c r="BB612" s="1"/>
      <c r="BC612" t="s">
        <v>1639</v>
      </c>
      <c r="BD612" s="1"/>
    </row>
    <row r="613" spans="54:56" ht="15">
      <c r="BB613" s="1"/>
      <c r="BC613" t="s">
        <v>1640</v>
      </c>
      <c r="BD613" s="1"/>
    </row>
    <row r="614" spans="54:56" ht="15">
      <c r="BB614" s="1"/>
      <c r="BC614" t="s">
        <v>1641</v>
      </c>
      <c r="BD614" s="1"/>
    </row>
    <row r="615" spans="54:56" ht="15">
      <c r="BB615" s="1"/>
      <c r="BC615" t="s">
        <v>1642</v>
      </c>
      <c r="BD615" s="1"/>
    </row>
    <row r="616" spans="54:56" ht="15">
      <c r="BB616" s="1"/>
      <c r="BC616" t="s">
        <v>1643</v>
      </c>
      <c r="BD616" s="1"/>
    </row>
    <row r="617" spans="54:56" ht="15">
      <c r="BB617" s="1"/>
      <c r="BC617" t="s">
        <v>1644</v>
      </c>
      <c r="BD617" s="1"/>
    </row>
    <row r="618" spans="54:56" ht="15">
      <c r="BB618" s="1"/>
      <c r="BC618" t="s">
        <v>1645</v>
      </c>
      <c r="BD618" s="1"/>
    </row>
    <row r="619" spans="54:56" ht="15">
      <c r="BB619" s="1"/>
      <c r="BC619" t="s">
        <v>1646</v>
      </c>
      <c r="BD619" s="1"/>
    </row>
    <row r="620" spans="54:56" ht="15">
      <c r="BB620" s="1"/>
      <c r="BC620" t="s">
        <v>1647</v>
      </c>
      <c r="BD620" s="1"/>
    </row>
    <row r="621" spans="54:56" ht="15">
      <c r="BB621" s="1"/>
      <c r="BC621" t="s">
        <v>1648</v>
      </c>
      <c r="BD621" s="1"/>
    </row>
    <row r="622" spans="54:56" ht="15">
      <c r="BB622" s="1"/>
      <c r="BC622" t="s">
        <v>1649</v>
      </c>
      <c r="BD622" s="1"/>
    </row>
    <row r="623" spans="54:56" ht="15">
      <c r="BB623" s="1"/>
      <c r="BC623" t="s">
        <v>1650</v>
      </c>
      <c r="BD623" s="1"/>
    </row>
    <row r="624" spans="54:56" ht="15">
      <c r="BB624" s="1"/>
      <c r="BC624" t="s">
        <v>1651</v>
      </c>
      <c r="BD624" s="1"/>
    </row>
    <row r="625" spans="54:56" ht="15">
      <c r="BB625" s="1"/>
      <c r="BC625" t="s">
        <v>1652</v>
      </c>
      <c r="BD625" s="1"/>
    </row>
    <row r="626" spans="54:56" ht="15">
      <c r="BB626" s="1"/>
      <c r="BC626" t="s">
        <v>1653</v>
      </c>
      <c r="BD626" s="1"/>
    </row>
    <row r="627" spans="54:56" ht="15">
      <c r="BB627" s="1"/>
      <c r="BC627" t="s">
        <v>1654</v>
      </c>
      <c r="BD627" s="1"/>
    </row>
    <row r="628" spans="54:56" ht="15">
      <c r="BB628" s="1"/>
      <c r="BC628" t="s">
        <v>1655</v>
      </c>
      <c r="BD628" s="1"/>
    </row>
    <row r="629" spans="54:56" ht="15">
      <c r="BB629" s="1"/>
      <c r="BC629" t="s">
        <v>1656</v>
      </c>
      <c r="BD629" s="1"/>
    </row>
    <row r="630" spans="54:56" ht="15">
      <c r="BB630" s="1"/>
      <c r="BC630" t="s">
        <v>1657</v>
      </c>
      <c r="BD630" s="1"/>
    </row>
    <row r="631" spans="54:56" ht="15">
      <c r="BB631" s="1"/>
      <c r="BC631" t="s">
        <v>1658</v>
      </c>
      <c r="BD631" s="1"/>
    </row>
    <row r="632" spans="54:56" ht="15">
      <c r="BB632" s="1"/>
      <c r="BC632" t="s">
        <v>1659</v>
      </c>
      <c r="BD632" s="1"/>
    </row>
    <row r="633" spans="54:56" ht="15">
      <c r="BB633" s="1"/>
      <c r="BC633" t="s">
        <v>1660</v>
      </c>
      <c r="BD633" s="1"/>
    </row>
    <row r="634" spans="54:56" ht="15">
      <c r="BB634" s="1"/>
      <c r="BC634" t="s">
        <v>1661</v>
      </c>
      <c r="BD634" s="1"/>
    </row>
    <row r="635" spans="54:56" ht="15">
      <c r="BB635" s="1"/>
      <c r="BC635" t="s">
        <v>1662</v>
      </c>
      <c r="BD635" s="1"/>
    </row>
    <row r="636" spans="54:56" ht="15">
      <c r="BB636" s="1"/>
      <c r="BC636" t="s">
        <v>1663</v>
      </c>
      <c r="BD636" s="1"/>
    </row>
    <row r="637" spans="54:56" ht="15">
      <c r="BB637" s="1"/>
      <c r="BC637" t="s">
        <v>1664</v>
      </c>
      <c r="BD637" s="1"/>
    </row>
    <row r="638" spans="54:56" ht="15">
      <c r="BB638" s="1"/>
      <c r="BC638" t="s">
        <v>1665</v>
      </c>
      <c r="BD638" s="1"/>
    </row>
    <row r="639" spans="54:56" ht="15">
      <c r="BB639" s="1"/>
      <c r="BC639" t="s">
        <v>1666</v>
      </c>
      <c r="BD639" s="1"/>
    </row>
    <row r="640" spans="54:56" ht="15">
      <c r="BB640" s="1"/>
      <c r="BC640" t="s">
        <v>1667</v>
      </c>
      <c r="BD640" s="1"/>
    </row>
    <row r="641" spans="54:56" ht="15">
      <c r="BB641" s="1"/>
      <c r="BC641" t="s">
        <v>1668</v>
      </c>
      <c r="BD641" s="1"/>
    </row>
    <row r="642" spans="54:56" ht="15">
      <c r="BB642" s="1"/>
      <c r="BC642" t="s">
        <v>1669</v>
      </c>
      <c r="BD642" s="1"/>
    </row>
    <row r="643" spans="54:56" ht="15">
      <c r="BB643" s="1"/>
      <c r="BC643" t="s">
        <v>1670</v>
      </c>
      <c r="BD643" s="1"/>
    </row>
    <row r="644" spans="54:56" ht="15">
      <c r="BB644" s="1"/>
      <c r="BC644" t="s">
        <v>1671</v>
      </c>
      <c r="BD644" s="1"/>
    </row>
    <row r="645" spans="54:56" ht="15">
      <c r="BB645" s="1"/>
      <c r="BC645" t="s">
        <v>1672</v>
      </c>
      <c r="BD645" s="1"/>
    </row>
    <row r="646" spans="54:56" ht="15">
      <c r="BB646" s="1"/>
      <c r="BC646" t="s">
        <v>1673</v>
      </c>
      <c r="BD646" s="1"/>
    </row>
    <row r="647" spans="54:56" ht="15">
      <c r="BB647" s="1"/>
      <c r="BC647" t="s">
        <v>1674</v>
      </c>
      <c r="BD647" s="1"/>
    </row>
    <row r="648" spans="54:56" ht="15">
      <c r="BB648" s="1"/>
      <c r="BC648" t="s">
        <v>1675</v>
      </c>
      <c r="BD648" s="1"/>
    </row>
    <row r="649" spans="54:56" ht="15">
      <c r="BB649" s="1"/>
      <c r="BC649" t="s">
        <v>1676</v>
      </c>
      <c r="BD649" s="1"/>
    </row>
    <row r="650" spans="54:56" ht="15">
      <c r="BB650" s="1"/>
      <c r="BC650" t="s">
        <v>1677</v>
      </c>
      <c r="BD650" s="1"/>
    </row>
    <row r="651" spans="54:56" ht="15">
      <c r="BB651" s="1"/>
      <c r="BC651" t="s">
        <v>1678</v>
      </c>
      <c r="BD651" s="1"/>
    </row>
    <row r="652" spans="54:56" ht="15">
      <c r="BB652" s="1"/>
      <c r="BC652" t="s">
        <v>1679</v>
      </c>
      <c r="BD652" s="1"/>
    </row>
    <row r="653" spans="54:56" ht="15">
      <c r="BB653" s="1"/>
      <c r="BC653" t="s">
        <v>1680</v>
      </c>
      <c r="BD653" s="1"/>
    </row>
    <row r="654" spans="54:56" ht="15">
      <c r="BB654" s="1"/>
      <c r="BC654" t="s">
        <v>1681</v>
      </c>
      <c r="BD654" s="1"/>
    </row>
    <row r="655" spans="54:56" ht="15">
      <c r="BB655" s="1"/>
      <c r="BC655" t="s">
        <v>1682</v>
      </c>
      <c r="BD655" s="1"/>
    </row>
    <row r="656" spans="54:56" ht="15">
      <c r="BB656" s="1"/>
      <c r="BC656" t="s">
        <v>1683</v>
      </c>
      <c r="BD656" s="1"/>
    </row>
    <row r="657" spans="54:56" ht="15">
      <c r="BB657" s="1"/>
      <c r="BC657" t="s">
        <v>1684</v>
      </c>
      <c r="BD657" s="1"/>
    </row>
    <row r="658" spans="54:56" ht="15">
      <c r="BB658" s="1"/>
      <c r="BC658" t="s">
        <v>1685</v>
      </c>
      <c r="BD658" s="1"/>
    </row>
    <row r="659" spans="54:56" ht="15">
      <c r="BB659" s="1"/>
      <c r="BC659" t="s">
        <v>1686</v>
      </c>
      <c r="BD659" s="1"/>
    </row>
    <row r="660" spans="54:56" ht="15">
      <c r="BB660" s="1"/>
      <c r="BC660" t="s">
        <v>1687</v>
      </c>
      <c r="BD660" s="1"/>
    </row>
    <row r="661" spans="54:56" ht="15">
      <c r="BB661" s="1"/>
      <c r="BC661" t="s">
        <v>1688</v>
      </c>
      <c r="BD661" s="1"/>
    </row>
    <row r="662" spans="54:56" ht="15">
      <c r="BB662" s="1"/>
      <c r="BC662" t="s">
        <v>1689</v>
      </c>
      <c r="BD662" s="1"/>
    </row>
    <row r="663" spans="54:56" ht="15">
      <c r="BB663" s="1"/>
      <c r="BC663" t="s">
        <v>1690</v>
      </c>
      <c r="BD663" s="1"/>
    </row>
    <row r="664" spans="54:56" ht="15">
      <c r="BB664" s="1"/>
      <c r="BC664" t="s">
        <v>1691</v>
      </c>
      <c r="BD664" s="1"/>
    </row>
    <row r="665" spans="54:56" ht="15">
      <c r="BB665" s="1"/>
      <c r="BC665" t="s">
        <v>1692</v>
      </c>
      <c r="BD665" s="1"/>
    </row>
    <row r="666" spans="54:56" ht="15">
      <c r="BB666" s="1"/>
      <c r="BC666" t="s">
        <v>1693</v>
      </c>
      <c r="BD666" s="1"/>
    </row>
    <row r="667" spans="54:56" ht="15">
      <c r="BB667" s="1"/>
      <c r="BC667" t="s">
        <v>1694</v>
      </c>
      <c r="BD667" s="1"/>
    </row>
    <row r="668" spans="54:56" ht="15">
      <c r="BB668" s="1"/>
      <c r="BC668" t="s">
        <v>1695</v>
      </c>
      <c r="BD668" s="1"/>
    </row>
    <row r="669" spans="54:56" ht="15">
      <c r="BB669" s="1"/>
      <c r="BC669" t="s">
        <v>1696</v>
      </c>
      <c r="BD669" s="1"/>
    </row>
    <row r="670" spans="54:56" ht="15">
      <c r="BB670" s="1"/>
      <c r="BC670" t="s">
        <v>1697</v>
      </c>
      <c r="BD670" s="1"/>
    </row>
    <row r="671" spans="54:56" ht="15">
      <c r="BB671" s="1"/>
      <c r="BC671" t="s">
        <v>1698</v>
      </c>
      <c r="BD671" s="1"/>
    </row>
    <row r="672" spans="54:56" ht="15">
      <c r="BB672" s="1"/>
      <c r="BC672" t="s">
        <v>1699</v>
      </c>
      <c r="BD672" s="1"/>
    </row>
    <row r="673" spans="54:56" ht="15">
      <c r="BB673" s="1"/>
      <c r="BC673" t="s">
        <v>1700</v>
      </c>
      <c r="BD673" s="1"/>
    </row>
    <row r="674" spans="54:56" ht="15">
      <c r="BB674" s="1"/>
      <c r="BC674" t="s">
        <v>1701</v>
      </c>
      <c r="BD674" s="1"/>
    </row>
    <row r="675" spans="54:56" ht="15">
      <c r="BB675" s="1"/>
      <c r="BC675" t="s">
        <v>1702</v>
      </c>
      <c r="BD675" s="1"/>
    </row>
    <row r="676" spans="54:56" ht="15">
      <c r="BB676" s="1"/>
      <c r="BC676" t="s">
        <v>1703</v>
      </c>
      <c r="BD676" s="1"/>
    </row>
    <row r="677" spans="54:56" ht="15">
      <c r="BB677" s="1"/>
      <c r="BC677" t="s">
        <v>1704</v>
      </c>
      <c r="BD677" s="1"/>
    </row>
    <row r="678" spans="54:56" ht="15">
      <c r="BB678" s="1"/>
      <c r="BC678" t="s">
        <v>1705</v>
      </c>
      <c r="BD678" s="1"/>
    </row>
    <row r="679" spans="54:56" ht="15">
      <c r="BB679" s="1"/>
      <c r="BC679" t="s">
        <v>1706</v>
      </c>
      <c r="BD679" s="1"/>
    </row>
    <row r="680" spans="54:56" ht="15">
      <c r="BB680" s="1"/>
      <c r="BC680" t="s">
        <v>1707</v>
      </c>
      <c r="BD680" s="1"/>
    </row>
    <row r="681" spans="54:56" ht="15">
      <c r="BB681" s="1"/>
      <c r="BC681" t="s">
        <v>1708</v>
      </c>
      <c r="BD681" s="1"/>
    </row>
    <row r="682" spans="54:56" ht="15">
      <c r="BB682" s="1"/>
      <c r="BC682" t="s">
        <v>1709</v>
      </c>
      <c r="BD682" s="1"/>
    </row>
    <row r="683" spans="54:56" ht="15">
      <c r="BB683" s="1"/>
      <c r="BC683" t="s">
        <v>1710</v>
      </c>
      <c r="BD683" s="1"/>
    </row>
    <row r="684" spans="54:56" ht="15">
      <c r="BB684" s="1"/>
      <c r="BC684" t="s">
        <v>1711</v>
      </c>
      <c r="BD684" s="1"/>
    </row>
    <row r="685" spans="54:56" ht="15">
      <c r="BB685" s="1"/>
      <c r="BC685" t="s">
        <v>1712</v>
      </c>
      <c r="BD685" s="1"/>
    </row>
    <row r="686" spans="54:56" ht="15">
      <c r="BB686" s="1"/>
      <c r="BC686" t="s">
        <v>1713</v>
      </c>
      <c r="BD686" s="1"/>
    </row>
    <row r="687" spans="54:56" ht="15">
      <c r="BB687" s="1"/>
      <c r="BC687" t="s">
        <v>1714</v>
      </c>
      <c r="BD687" s="1"/>
    </row>
    <row r="688" spans="54:56" ht="15">
      <c r="BB688" s="1"/>
      <c r="BC688" t="s">
        <v>1715</v>
      </c>
      <c r="BD688" s="1"/>
    </row>
    <row r="689" spans="54:56" ht="15">
      <c r="BB689" s="1"/>
      <c r="BC689" t="s">
        <v>1716</v>
      </c>
      <c r="BD689" s="1"/>
    </row>
    <row r="690" spans="54:56" ht="15">
      <c r="BB690" s="1"/>
      <c r="BC690" t="s">
        <v>1717</v>
      </c>
      <c r="BD690" s="1"/>
    </row>
    <row r="691" spans="54:56" ht="15">
      <c r="BB691" s="1"/>
      <c r="BC691" t="s">
        <v>1718</v>
      </c>
      <c r="BD691" s="1"/>
    </row>
    <row r="692" spans="54:56" ht="15">
      <c r="BB692" s="1"/>
      <c r="BC692" t="s">
        <v>1719</v>
      </c>
      <c r="BD692" s="1"/>
    </row>
    <row r="693" spans="54:56" ht="15">
      <c r="BB693" s="1"/>
      <c r="BC693" t="s">
        <v>1720</v>
      </c>
      <c r="BD693" s="1"/>
    </row>
    <row r="694" spans="54:56" ht="15">
      <c r="BB694" s="1"/>
      <c r="BC694" t="s">
        <v>1721</v>
      </c>
      <c r="BD694" s="1"/>
    </row>
    <row r="695" spans="54:56" ht="15">
      <c r="BB695" s="1"/>
      <c r="BC695" t="s">
        <v>1722</v>
      </c>
      <c r="BD695" s="1"/>
    </row>
    <row r="696" spans="54:56" ht="15">
      <c r="BB696" s="1"/>
      <c r="BC696" t="s">
        <v>1723</v>
      </c>
      <c r="BD696" s="1"/>
    </row>
    <row r="697" spans="54:56" ht="15">
      <c r="BB697" s="1"/>
      <c r="BC697" t="s">
        <v>1724</v>
      </c>
      <c r="BD697" s="1"/>
    </row>
    <row r="698" spans="54:56" ht="15">
      <c r="BB698" s="1"/>
      <c r="BC698" t="s">
        <v>1725</v>
      </c>
      <c r="BD698" s="1"/>
    </row>
    <row r="699" spans="54:56" ht="15">
      <c r="BB699" s="1"/>
      <c r="BC699" t="s">
        <v>1726</v>
      </c>
      <c r="BD699" s="1"/>
    </row>
    <row r="700" spans="54:56" ht="15">
      <c r="BB700" s="1"/>
      <c r="BC700" t="s">
        <v>1727</v>
      </c>
      <c r="BD700" s="1"/>
    </row>
    <row r="701" spans="54:56" ht="15">
      <c r="BB701" s="1"/>
      <c r="BC701" t="s">
        <v>1728</v>
      </c>
      <c r="BD701" s="1"/>
    </row>
    <row r="702" spans="54:56" ht="15">
      <c r="BB702" s="1"/>
      <c r="BC702" t="s">
        <v>1729</v>
      </c>
      <c r="BD702" s="1"/>
    </row>
    <row r="703" spans="54:56" ht="15">
      <c r="BB703" s="1"/>
      <c r="BC703" t="s">
        <v>1730</v>
      </c>
      <c r="BD703" s="1"/>
    </row>
    <row r="704" spans="54:56" ht="15">
      <c r="BB704" s="1"/>
      <c r="BC704" t="s">
        <v>1731</v>
      </c>
      <c r="BD704" s="1"/>
    </row>
    <row r="705" spans="54:56" ht="15">
      <c r="BB705" s="1"/>
      <c r="BC705" t="s">
        <v>1732</v>
      </c>
      <c r="BD705" s="1"/>
    </row>
    <row r="706" spans="54:56" ht="15">
      <c r="BB706" s="1"/>
      <c r="BC706" t="s">
        <v>1733</v>
      </c>
      <c r="BD706" s="1"/>
    </row>
    <row r="707" spans="54:56" ht="15">
      <c r="BB707" s="1"/>
      <c r="BC707" t="s">
        <v>1734</v>
      </c>
      <c r="BD707" s="1"/>
    </row>
    <row r="708" spans="54:56" ht="15">
      <c r="BB708" s="1"/>
      <c r="BC708" t="s">
        <v>1735</v>
      </c>
      <c r="BD708" s="1"/>
    </row>
    <row r="709" spans="54:56" ht="15">
      <c r="BB709" s="1"/>
      <c r="BC709" t="s">
        <v>1736</v>
      </c>
      <c r="BD709" s="1"/>
    </row>
    <row r="710" spans="54:56" ht="15">
      <c r="BB710" s="1"/>
      <c r="BC710" t="s">
        <v>1737</v>
      </c>
      <c r="BD710" s="1"/>
    </row>
    <row r="711" spans="54:56" ht="15">
      <c r="BB711" s="1"/>
      <c r="BC711" t="s">
        <v>1738</v>
      </c>
      <c r="BD711" s="1"/>
    </row>
    <row r="712" spans="54:56" ht="15">
      <c r="BB712" s="1"/>
      <c r="BC712" t="s">
        <v>1739</v>
      </c>
      <c r="BD712" s="1"/>
    </row>
    <row r="713" spans="54:56" ht="15">
      <c r="BB713" s="1"/>
      <c r="BC713" t="s">
        <v>1743</v>
      </c>
      <c r="BD713" s="1"/>
    </row>
    <row r="714" spans="54:56" ht="15">
      <c r="BB714" s="1"/>
      <c r="BC714" t="s">
        <v>1744</v>
      </c>
      <c r="BD714" s="1"/>
    </row>
    <row r="715" spans="54:56" ht="15">
      <c r="BB715" s="1"/>
      <c r="BC715" t="s">
        <v>1745</v>
      </c>
      <c r="BD715" s="1"/>
    </row>
    <row r="716" spans="54:56" ht="15">
      <c r="BB716" s="1"/>
      <c r="BC716" t="s">
        <v>1746</v>
      </c>
      <c r="BD716" s="1"/>
    </row>
    <row r="717" spans="54:56" ht="15">
      <c r="BB717" s="1"/>
      <c r="BC717" t="s">
        <v>1747</v>
      </c>
      <c r="BD717" s="1"/>
    </row>
    <row r="718" spans="54:56" ht="15">
      <c r="BB718" s="1"/>
      <c r="BC718" t="s">
        <v>1748</v>
      </c>
      <c r="BD718" s="1"/>
    </row>
    <row r="719" spans="54:56" ht="15">
      <c r="BB719" s="1"/>
      <c r="BC719" t="s">
        <v>1749</v>
      </c>
      <c r="BD719" s="1"/>
    </row>
    <row r="720" spans="54:56" ht="15">
      <c r="BB720" s="1"/>
      <c r="BC720" t="s">
        <v>1750</v>
      </c>
      <c r="BD720" s="1"/>
    </row>
    <row r="721" spans="54:56" ht="15">
      <c r="BB721" s="1"/>
      <c r="BC721" t="s">
        <v>1751</v>
      </c>
      <c r="BD721" s="1"/>
    </row>
    <row r="722" spans="54:56" ht="15">
      <c r="BB722" s="1"/>
      <c r="BC722" t="s">
        <v>1752</v>
      </c>
      <c r="BD722" s="1"/>
    </row>
    <row r="723" spans="54:56" ht="15">
      <c r="BB723" s="1"/>
      <c r="BC723" t="s">
        <v>1753</v>
      </c>
      <c r="BD723" s="1"/>
    </row>
    <row r="724" spans="54:56" ht="15">
      <c r="BB724" s="1"/>
      <c r="BC724" t="s">
        <v>1754</v>
      </c>
      <c r="BD724" s="1"/>
    </row>
    <row r="725" spans="54:56" ht="15">
      <c r="BB725" s="1"/>
      <c r="BC725" t="s">
        <v>1755</v>
      </c>
      <c r="BD725" s="1"/>
    </row>
    <row r="726" spans="54:56" ht="15">
      <c r="BB726" s="1"/>
      <c r="BC726" t="s">
        <v>1756</v>
      </c>
      <c r="BD726" s="1"/>
    </row>
    <row r="727" spans="54:56" ht="15">
      <c r="BB727" s="1"/>
      <c r="BC727" t="s">
        <v>1757</v>
      </c>
      <c r="BD727" s="1"/>
    </row>
    <row r="728" spans="54:56" ht="15">
      <c r="BB728" s="1"/>
      <c r="BC728" t="s">
        <v>1758</v>
      </c>
      <c r="BD728" s="1"/>
    </row>
    <row r="729" spans="54:56" ht="15">
      <c r="BB729" s="1"/>
      <c r="BC729" t="s">
        <v>1759</v>
      </c>
      <c r="BD729" s="1"/>
    </row>
    <row r="730" spans="54:56" ht="15">
      <c r="BB730" s="1"/>
      <c r="BC730" t="s">
        <v>1760</v>
      </c>
      <c r="BD730" s="1"/>
    </row>
    <row r="731" spans="54:56" ht="15">
      <c r="BB731" s="1"/>
      <c r="BC731" t="s">
        <v>1761</v>
      </c>
      <c r="BD731" s="1"/>
    </row>
    <row r="732" spans="54:56" ht="15">
      <c r="BB732" s="1"/>
      <c r="BC732" t="s">
        <v>1762</v>
      </c>
      <c r="BD732" s="1"/>
    </row>
    <row r="733" spans="54:56" ht="15">
      <c r="BB733" s="1"/>
      <c r="BC733" t="s">
        <v>1763</v>
      </c>
      <c r="BD733" s="1"/>
    </row>
    <row r="734" spans="54:56" ht="15">
      <c r="BB734" s="1"/>
      <c r="BC734" t="s">
        <v>1764</v>
      </c>
      <c r="BD734" s="1"/>
    </row>
    <row r="735" spans="54:56" ht="15">
      <c r="BB735" s="1"/>
      <c r="BC735" t="s">
        <v>1765</v>
      </c>
      <c r="BD735" s="1"/>
    </row>
    <row r="736" spans="54:56" ht="15">
      <c r="BB736" s="1"/>
      <c r="BC736" t="s">
        <v>1766</v>
      </c>
      <c r="BD736" s="1"/>
    </row>
    <row r="737" spans="54:56" ht="15">
      <c r="BB737" s="1"/>
      <c r="BC737" t="s">
        <v>1767</v>
      </c>
      <c r="BD737" s="1"/>
    </row>
    <row r="738" spans="54:56" ht="15">
      <c r="BB738" s="1"/>
      <c r="BC738" t="s">
        <v>1768</v>
      </c>
      <c r="BD738" s="1"/>
    </row>
    <row r="739" spans="54:56" ht="15">
      <c r="BB739" s="1"/>
      <c r="BC739" t="s">
        <v>1769</v>
      </c>
      <c r="BD739" s="1"/>
    </row>
    <row r="740" spans="54:56" ht="15">
      <c r="BB740" s="1"/>
      <c r="BC740" t="s">
        <v>1770</v>
      </c>
      <c r="BD740" s="1"/>
    </row>
    <row r="741" spans="54:56" ht="15">
      <c r="BB741" s="1"/>
      <c r="BC741" t="s">
        <v>1771</v>
      </c>
      <c r="BD741" s="1"/>
    </row>
    <row r="742" spans="54:56" ht="15">
      <c r="BB742" s="1"/>
      <c r="BC742" t="s">
        <v>1772</v>
      </c>
      <c r="BD742" s="1"/>
    </row>
    <row r="743" spans="54:56" ht="15">
      <c r="BB743" s="1"/>
      <c r="BC743" t="s">
        <v>1773</v>
      </c>
      <c r="BD743" s="1"/>
    </row>
    <row r="744" spans="54:56" ht="15">
      <c r="BB744" s="1"/>
      <c r="BC744" t="s">
        <v>1774</v>
      </c>
      <c r="BD744" s="1"/>
    </row>
    <row r="745" spans="54:56" ht="15">
      <c r="BB745" s="1"/>
      <c r="BC745" t="s">
        <v>1775</v>
      </c>
      <c r="BD745" s="1"/>
    </row>
    <row r="746" spans="54:56" ht="15">
      <c r="BB746" s="1"/>
      <c r="BC746" t="s">
        <v>1776</v>
      </c>
      <c r="BD746" s="1"/>
    </row>
    <row r="747" spans="54:56" ht="15">
      <c r="BB747" s="1"/>
      <c r="BC747" t="s">
        <v>1777</v>
      </c>
      <c r="BD747" s="1"/>
    </row>
    <row r="748" spans="54:56" ht="15">
      <c r="BB748" s="1"/>
      <c r="BC748" t="s">
        <v>1778</v>
      </c>
      <c r="BD748" s="1"/>
    </row>
    <row r="749" spans="54:56" ht="15">
      <c r="BB749" s="1"/>
      <c r="BC749" t="s">
        <v>1779</v>
      </c>
      <c r="BD749" s="1"/>
    </row>
    <row r="750" spans="54:56" ht="15">
      <c r="BB750" s="1"/>
      <c r="BC750" t="s">
        <v>1780</v>
      </c>
      <c r="BD750" s="1"/>
    </row>
    <row r="751" spans="54:56" ht="15">
      <c r="BB751" s="1"/>
      <c r="BC751" t="s">
        <v>1781</v>
      </c>
      <c r="BD751" s="1"/>
    </row>
    <row r="752" spans="54:56" ht="15">
      <c r="BB752" s="1"/>
      <c r="BC752" t="s">
        <v>1782</v>
      </c>
      <c r="BD752" s="1"/>
    </row>
    <row r="753" spans="54:56" ht="15">
      <c r="BB753" s="1"/>
      <c r="BC753" t="s">
        <v>1783</v>
      </c>
      <c r="BD753" s="1"/>
    </row>
    <row r="754" spans="54:56" ht="15">
      <c r="BB754" s="1"/>
      <c r="BC754" t="s">
        <v>1784</v>
      </c>
      <c r="BD754" s="1"/>
    </row>
    <row r="755" spans="54:56" ht="15">
      <c r="BB755" s="1"/>
      <c r="BC755" t="s">
        <v>1785</v>
      </c>
      <c r="BD755" s="1"/>
    </row>
    <row r="756" spans="54:56" ht="15">
      <c r="BB756" s="1"/>
      <c r="BC756" t="s">
        <v>1786</v>
      </c>
      <c r="BD756" s="1"/>
    </row>
    <row r="757" spans="54:56" ht="15">
      <c r="BB757" s="1"/>
      <c r="BC757" t="s">
        <v>1787</v>
      </c>
      <c r="BD757" s="1"/>
    </row>
    <row r="758" spans="54:56" ht="15">
      <c r="BB758" s="1"/>
      <c r="BC758" t="s">
        <v>1788</v>
      </c>
      <c r="BD758" s="1"/>
    </row>
    <row r="759" spans="54:56" ht="15">
      <c r="BB759" s="1"/>
      <c r="BC759" t="s">
        <v>1789</v>
      </c>
      <c r="BD759" s="1"/>
    </row>
    <row r="760" spans="54:56" ht="15">
      <c r="BB760" s="1"/>
      <c r="BC760" t="s">
        <v>1790</v>
      </c>
      <c r="BD760" s="1"/>
    </row>
    <row r="761" spans="54:56" ht="15">
      <c r="BB761" s="1"/>
      <c r="BC761" t="s">
        <v>1791</v>
      </c>
      <c r="BD761" s="1"/>
    </row>
    <row r="762" spans="54:56" ht="15">
      <c r="BB762" s="1"/>
      <c r="BC762" t="s">
        <v>1792</v>
      </c>
      <c r="BD762" s="1"/>
    </row>
    <row r="763" spans="54:56" ht="15">
      <c r="BB763" s="1"/>
      <c r="BC763" t="s">
        <v>1793</v>
      </c>
      <c r="BD763" s="1"/>
    </row>
    <row r="764" spans="54:56" ht="15">
      <c r="BB764" s="1"/>
      <c r="BC764" t="s">
        <v>1794</v>
      </c>
      <c r="BD764" s="1"/>
    </row>
    <row r="765" spans="54:56" ht="15">
      <c r="BB765" s="1"/>
      <c r="BC765" t="s">
        <v>1795</v>
      </c>
      <c r="BD765" s="1"/>
    </row>
    <row r="766" spans="54:56" ht="15">
      <c r="BB766" s="1"/>
      <c r="BC766" t="s">
        <v>1796</v>
      </c>
      <c r="BD766" s="1"/>
    </row>
    <row r="767" spans="54:56" ht="15">
      <c r="BB767" s="1"/>
      <c r="BC767" t="s">
        <v>1797</v>
      </c>
      <c r="BD767" s="1"/>
    </row>
    <row r="768" spans="54:56" ht="15">
      <c r="BB768" s="1"/>
      <c r="BC768" t="s">
        <v>1798</v>
      </c>
      <c r="BD768" s="1"/>
    </row>
    <row r="769" spans="54:56" ht="15">
      <c r="BB769" s="1"/>
      <c r="BC769" t="s">
        <v>1799</v>
      </c>
      <c r="BD769" s="1"/>
    </row>
    <row r="770" spans="54:56" ht="15">
      <c r="BB770" s="1"/>
      <c r="BC770" t="s">
        <v>1800</v>
      </c>
      <c r="BD770" s="1"/>
    </row>
    <row r="771" spans="54:56" ht="15">
      <c r="BB771" s="1"/>
      <c r="BC771" t="s">
        <v>1801</v>
      </c>
      <c r="BD771" s="1"/>
    </row>
    <row r="772" spans="54:56" ht="15">
      <c r="BB772" s="1"/>
      <c r="BC772" t="s">
        <v>1802</v>
      </c>
      <c r="BD772" s="1"/>
    </row>
    <row r="773" spans="54:56" ht="15">
      <c r="BB773" s="1"/>
      <c r="BC773" t="s">
        <v>1803</v>
      </c>
      <c r="BD773" s="1"/>
    </row>
    <row r="774" spans="54:56" ht="15">
      <c r="BB774" s="1"/>
      <c r="BC774" t="s">
        <v>1804</v>
      </c>
      <c r="BD774" s="1"/>
    </row>
    <row r="775" spans="54:56" ht="15">
      <c r="BB775" s="1"/>
      <c r="BC775" t="s">
        <v>1805</v>
      </c>
      <c r="BD775" s="1"/>
    </row>
    <row r="776" spans="54:56" ht="15">
      <c r="BB776" s="1"/>
      <c r="BC776" t="s">
        <v>1806</v>
      </c>
      <c r="BD776" s="1"/>
    </row>
    <row r="777" spans="54:56" ht="15">
      <c r="BB777" s="1"/>
      <c r="BC777" t="s">
        <v>1807</v>
      </c>
      <c r="BD777" s="1"/>
    </row>
    <row r="778" spans="54:56" ht="15">
      <c r="BB778" s="1"/>
      <c r="BC778" t="s">
        <v>1808</v>
      </c>
      <c r="BD778" s="1"/>
    </row>
    <row r="779" spans="54:56" ht="15">
      <c r="BB779" s="1"/>
      <c r="BC779" t="s">
        <v>1870</v>
      </c>
      <c r="BD779" s="1"/>
    </row>
    <row r="780" spans="54:56" ht="15">
      <c r="BB780" s="1"/>
      <c r="BC780" t="s">
        <v>1809</v>
      </c>
      <c r="BD780" s="1"/>
    </row>
    <row r="781" spans="54:56" ht="15">
      <c r="BB781" s="1"/>
      <c r="BC781" t="s">
        <v>1810</v>
      </c>
      <c r="BD781" s="1"/>
    </row>
    <row r="782" spans="54:56" ht="15">
      <c r="BB782" s="1"/>
      <c r="BC782" t="s">
        <v>1811</v>
      </c>
      <c r="BD782" s="1"/>
    </row>
    <row r="783" spans="54:56" ht="15">
      <c r="BB783" s="1"/>
      <c r="BC783" t="s">
        <v>1812</v>
      </c>
      <c r="BD783" s="1"/>
    </row>
    <row r="784" spans="54:56" ht="15">
      <c r="BB784" s="1"/>
      <c r="BC784" t="s">
        <v>1813</v>
      </c>
      <c r="BD784" s="1"/>
    </row>
    <row r="785" spans="54:56" ht="15">
      <c r="BB785" s="1"/>
      <c r="BC785" t="s">
        <v>1814</v>
      </c>
      <c r="BD785" s="1"/>
    </row>
    <row r="786" spans="54:56" ht="15">
      <c r="BB786" s="1"/>
      <c r="BC786" t="s">
        <v>1815</v>
      </c>
      <c r="BD786" s="1"/>
    </row>
    <row r="787" spans="54:56" ht="15">
      <c r="BB787" s="1"/>
      <c r="BC787" t="s">
        <v>1816</v>
      </c>
      <c r="BD787" s="1"/>
    </row>
    <row r="788" spans="54:56" ht="15">
      <c r="BB788" s="1"/>
      <c r="BC788" t="s">
        <v>1817</v>
      </c>
      <c r="BD788" s="1"/>
    </row>
    <row r="789" spans="54:56" ht="15">
      <c r="BB789" s="1"/>
      <c r="BC789" t="s">
        <v>1818</v>
      </c>
      <c r="BD789" s="1"/>
    </row>
    <row r="790" spans="54:56" ht="15">
      <c r="BB790" s="1"/>
      <c r="BC790" t="s">
        <v>1819</v>
      </c>
      <c r="BD790" s="1"/>
    </row>
    <row r="791" spans="54:56" ht="15">
      <c r="BB791" s="1"/>
      <c r="BC791" t="s">
        <v>1820</v>
      </c>
      <c r="BD791" s="1"/>
    </row>
    <row r="792" spans="54:56" ht="15">
      <c r="BB792" s="1"/>
      <c r="BC792" t="s">
        <v>1821</v>
      </c>
      <c r="BD792" s="1"/>
    </row>
    <row r="793" spans="54:56" ht="15">
      <c r="BB793" s="1"/>
      <c r="BC793" t="s">
        <v>1822</v>
      </c>
      <c r="BD793" s="1"/>
    </row>
    <row r="794" spans="54:56" ht="15">
      <c r="BB794" s="1"/>
      <c r="BC794" t="s">
        <v>1823</v>
      </c>
      <c r="BD794" s="1"/>
    </row>
    <row r="795" spans="54:56" ht="15">
      <c r="BB795" s="1"/>
      <c r="BC795" t="s">
        <v>1824</v>
      </c>
      <c r="BD795" s="1"/>
    </row>
    <row r="796" spans="54:56" ht="15">
      <c r="BB796" s="1"/>
      <c r="BC796" t="s">
        <v>1825</v>
      </c>
      <c r="BD796" s="1"/>
    </row>
    <row r="797" spans="54:56" ht="15">
      <c r="BB797" s="1"/>
      <c r="BC797" t="s">
        <v>1826</v>
      </c>
      <c r="BD797" s="1"/>
    </row>
    <row r="798" spans="54:56" ht="15">
      <c r="BB798" s="1"/>
      <c r="BC798" t="s">
        <v>1827</v>
      </c>
      <c r="BD798" s="1"/>
    </row>
    <row r="799" spans="54:56" ht="15">
      <c r="BB799" s="1"/>
      <c r="BC799" t="s">
        <v>1828</v>
      </c>
      <c r="BD799" s="1"/>
    </row>
    <row r="800" spans="54:56" ht="15">
      <c r="BB800" s="1"/>
      <c r="BC800" t="s">
        <v>1829</v>
      </c>
      <c r="BD800" s="1"/>
    </row>
    <row r="801" spans="54:56" ht="15">
      <c r="BB801" s="1"/>
      <c r="BC801" t="s">
        <v>1830</v>
      </c>
      <c r="BD801" s="1"/>
    </row>
    <row r="802" spans="54:56" ht="15">
      <c r="BB802" s="1"/>
      <c r="BC802" t="s">
        <v>1831</v>
      </c>
      <c r="BD802" s="1"/>
    </row>
    <row r="803" spans="54:56" ht="15">
      <c r="BB803" s="1"/>
      <c r="BC803" t="s">
        <v>1832</v>
      </c>
      <c r="BD803" s="1"/>
    </row>
    <row r="804" spans="54:56" ht="15">
      <c r="BB804" s="1"/>
      <c r="BC804" t="s">
        <v>1833</v>
      </c>
      <c r="BD804" s="1"/>
    </row>
    <row r="805" spans="54:56" ht="15">
      <c r="BB805" s="1"/>
      <c r="BC805" t="s">
        <v>1834</v>
      </c>
      <c r="BD805" s="1"/>
    </row>
    <row r="806" spans="54:56" ht="15">
      <c r="BB806" s="1"/>
      <c r="BC806" t="s">
        <v>1835</v>
      </c>
      <c r="BD806" s="1"/>
    </row>
    <row r="807" spans="54:56" ht="15">
      <c r="BB807" s="1"/>
      <c r="BC807" t="s">
        <v>1836</v>
      </c>
      <c r="BD807" s="1"/>
    </row>
    <row r="808" spans="54:56" ht="15">
      <c r="BB808" s="1"/>
      <c r="BC808" t="s">
        <v>1837</v>
      </c>
      <c r="BD808" s="1"/>
    </row>
    <row r="809" spans="54:56" ht="15">
      <c r="BB809" s="1"/>
      <c r="BC809" t="s">
        <v>1838</v>
      </c>
      <c r="BD809" s="1"/>
    </row>
    <row r="810" spans="54:56" ht="15">
      <c r="BB810" s="1"/>
      <c r="BC810" t="s">
        <v>1839</v>
      </c>
      <c r="BD810" s="1"/>
    </row>
    <row r="811" spans="54:56" ht="15">
      <c r="BB811" s="1"/>
      <c r="BC811" t="s">
        <v>1840</v>
      </c>
      <c r="BD811" s="1"/>
    </row>
    <row r="812" spans="54:56" ht="15">
      <c r="BB812" s="1"/>
      <c r="BC812" t="s">
        <v>1841</v>
      </c>
      <c r="BD812" s="1"/>
    </row>
    <row r="813" spans="54:56" ht="15">
      <c r="BB813" s="1"/>
      <c r="BC813" t="s">
        <v>1842</v>
      </c>
      <c r="BD813" s="1"/>
    </row>
    <row r="814" spans="54:56" ht="15">
      <c r="BB814" s="1"/>
      <c r="BD814" s="1"/>
    </row>
  </sheetData>
  <sheetProtection/>
  <dataValidations count="6">
    <dataValidation type="list" allowBlank="1" showInputMessage="1" showErrorMessage="1" sqref="J17:J144">
      <formula1>$BC$1:$BC$813</formula1>
    </dataValidation>
    <dataValidation type="list" allowBlank="1" showInputMessage="1" showErrorMessage="1" sqref="G8:G144">
      <formula1>$BB$1:$BB$7</formula1>
    </dataValidation>
    <dataValidation type="list" allowBlank="1" showInputMessage="1" showErrorMessage="1" sqref="R8:R14 R17:S144">
      <formula1>$BD$1:$BD$7</formula1>
    </dataValidation>
    <dataValidation type="list" allowBlank="1" showInputMessage="1" showErrorMessage="1" sqref="E8:E144">
      <formula1>$BA$1:$BA$7</formula1>
    </dataValidation>
    <dataValidation type="list" allowBlank="1" showInputMessage="1" showErrorMessage="1" sqref="J8:J12">
      <formula1>$BC$1:$BC$840</formula1>
    </dataValidation>
    <dataValidation type="list" allowBlank="1" showInputMessage="1" showErrorMessage="1" sqref="J13:J16">
      <formula1>$BC$3:$BC$815</formula1>
    </dataValidation>
  </dataValidations>
  <printOptions/>
  <pageMargins left="0.7" right="0.7" top="0.75" bottom="0.75" header="0.3" footer="0.3"/>
  <pageSetup horizontalDpi="600" verticalDpi="600" orientation="landscape" paperSize="9" r:id="rId2"/>
  <colBreaks count="1" manualBreakCount="1">
    <brk id="13" max="1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O811"/>
  <sheetViews>
    <sheetView zoomScalePageLayoutView="0" workbookViewId="0" topLeftCell="A1">
      <selection activeCell="A1" sqref="A1"/>
    </sheetView>
  </sheetViews>
  <sheetFormatPr defaultColWidth="9.140625" defaultRowHeight="15" outlineLevelCol="1"/>
  <cols>
    <col min="2" max="2" width="15.421875" style="25" customWidth="1"/>
    <col min="3" max="3" width="13.28125" style="0" customWidth="1"/>
    <col min="4" max="4" width="12.57421875" style="0" customWidth="1"/>
    <col min="5" max="5" width="12.140625" style="50" bestFit="1" customWidth="1"/>
    <col min="6" max="6" width="12.421875" style="4" bestFit="1" customWidth="1"/>
    <col min="7" max="7" width="11.421875" style="4" bestFit="1" customWidth="1"/>
    <col min="8" max="8" width="13.57421875" style="5" customWidth="1"/>
    <col min="9" max="9" width="15.421875" style="5" bestFit="1" customWidth="1"/>
    <col min="10" max="10" width="37.140625" style="4" customWidth="1"/>
    <col min="11" max="11" width="13.00390625" style="4" customWidth="1"/>
    <col min="12" max="12" width="11.7109375" style="4" customWidth="1"/>
    <col min="13" max="13" width="13.57421875" style="4" customWidth="1"/>
    <col min="14" max="14" width="15.140625" style="4" bestFit="1" customWidth="1"/>
    <col min="15" max="15" width="9.140625" style="33" customWidth="1"/>
    <col min="16" max="16" width="12.28125" style="55" customWidth="1"/>
    <col min="17" max="17" width="11.28125" style="0" bestFit="1" customWidth="1"/>
    <col min="18" max="18" width="10.7109375" style="0" bestFit="1" customWidth="1"/>
    <col min="19" max="19" width="46.28125" style="14" customWidth="1"/>
    <col min="20" max="20" width="6.7109375" style="14" customWidth="1"/>
    <col min="21" max="21" width="17.8515625" style="14" customWidth="1"/>
    <col min="22" max="22" width="12.28125" style="0" bestFit="1" customWidth="1"/>
    <col min="53" max="53" width="11.00390625" style="0" customWidth="1" outlineLevel="1"/>
    <col min="54" max="54" width="11.421875" style="0" customWidth="1" outlineLevel="1"/>
    <col min="55" max="55" width="69.7109375" style="0" customWidth="1" outlineLevel="1"/>
    <col min="56" max="56" width="10.7109375" style="0" customWidth="1" outlineLevel="1"/>
    <col min="145" max="145" width="9.28125" style="0" customWidth="1"/>
  </cols>
  <sheetData>
    <row r="1" spans="2:55" s="1" customFormat="1" ht="15">
      <c r="B1" s="24"/>
      <c r="E1" s="48"/>
      <c r="F1" s="23"/>
      <c r="G1" s="23"/>
      <c r="H1" s="34"/>
      <c r="I1" s="34"/>
      <c r="J1" s="23"/>
      <c r="K1" s="23"/>
      <c r="L1" s="23"/>
      <c r="M1" s="23"/>
      <c r="N1" s="24"/>
      <c r="S1" s="28"/>
      <c r="T1" s="28"/>
      <c r="U1" s="28"/>
      <c r="BC1"/>
    </row>
    <row r="2" spans="2:56" s="1" customFormat="1" ht="15.75">
      <c r="B2" s="24"/>
      <c r="D2" s="15" t="s">
        <v>1515</v>
      </c>
      <c r="E2" s="48"/>
      <c r="F2" s="23"/>
      <c r="G2" s="23"/>
      <c r="H2" s="34"/>
      <c r="I2" s="34"/>
      <c r="J2" s="23"/>
      <c r="K2" s="23"/>
      <c r="L2" s="23"/>
      <c r="M2" s="23"/>
      <c r="N2" s="24"/>
      <c r="P2" s="15"/>
      <c r="S2" s="28"/>
      <c r="T2" s="28"/>
      <c r="U2" s="28"/>
      <c r="BA2" t="s">
        <v>1875</v>
      </c>
      <c r="BB2" t="s">
        <v>1876</v>
      </c>
      <c r="BC2" t="s">
        <v>1877</v>
      </c>
      <c r="BD2" t="s">
        <v>1878</v>
      </c>
    </row>
    <row r="3" spans="2:56" s="1" customFormat="1" ht="15.75">
      <c r="B3" s="24"/>
      <c r="D3" s="15" t="s">
        <v>8</v>
      </c>
      <c r="E3" s="48"/>
      <c r="F3" s="23"/>
      <c r="G3" s="23"/>
      <c r="H3" s="34"/>
      <c r="I3" s="34"/>
      <c r="J3" s="23"/>
      <c r="K3" s="23"/>
      <c r="L3" s="23"/>
      <c r="M3" s="23"/>
      <c r="N3" s="24"/>
      <c r="P3" s="15"/>
      <c r="S3" s="28"/>
      <c r="T3" s="28"/>
      <c r="U3" s="28"/>
      <c r="BA3" t="s">
        <v>1879</v>
      </c>
      <c r="BB3" t="s">
        <v>1880</v>
      </c>
      <c r="BC3" t="s">
        <v>1882</v>
      </c>
      <c r="BD3" t="s">
        <v>1883</v>
      </c>
    </row>
    <row r="4" spans="2:56" s="1" customFormat="1" ht="15.75">
      <c r="B4" s="24"/>
      <c r="D4" s="15" t="s">
        <v>247</v>
      </c>
      <c r="E4" s="48"/>
      <c r="F4" s="23"/>
      <c r="G4" s="23"/>
      <c r="H4" s="34"/>
      <c r="I4" s="34"/>
      <c r="J4" s="23"/>
      <c r="K4" s="23"/>
      <c r="L4" s="23"/>
      <c r="M4" s="23"/>
      <c r="N4" s="24"/>
      <c r="P4" s="15"/>
      <c r="S4" s="28"/>
      <c r="T4" s="28"/>
      <c r="U4" s="28"/>
      <c r="BA4" t="s">
        <v>1884</v>
      </c>
      <c r="BB4" t="s">
        <v>1885</v>
      </c>
      <c r="BC4" t="s">
        <v>1886</v>
      </c>
      <c r="BD4" t="s">
        <v>1887</v>
      </c>
    </row>
    <row r="5" spans="2:56" s="1" customFormat="1" ht="15">
      <c r="B5" s="24"/>
      <c r="E5" s="48"/>
      <c r="F5" s="23"/>
      <c r="G5" s="23"/>
      <c r="H5" s="34"/>
      <c r="I5" s="34"/>
      <c r="J5" s="23"/>
      <c r="K5" s="23"/>
      <c r="L5" s="23"/>
      <c r="M5" s="23"/>
      <c r="N5" s="24"/>
      <c r="S5" s="28"/>
      <c r="T5" s="28"/>
      <c r="U5" s="28"/>
      <c r="BA5" t="s">
        <v>1888</v>
      </c>
      <c r="BB5" t="s">
        <v>1889</v>
      </c>
      <c r="BC5" t="s">
        <v>1890</v>
      </c>
      <c r="BD5" t="s">
        <v>1891</v>
      </c>
    </row>
    <row r="6" spans="2:56" s="1" customFormat="1" ht="15">
      <c r="B6" s="24"/>
      <c r="E6" s="48"/>
      <c r="F6" s="23"/>
      <c r="G6" s="23"/>
      <c r="H6" s="34"/>
      <c r="I6" s="34"/>
      <c r="J6" s="23"/>
      <c r="K6" s="23"/>
      <c r="L6" s="23"/>
      <c r="M6" s="23"/>
      <c r="N6" s="24"/>
      <c r="S6" s="28"/>
      <c r="T6" s="28"/>
      <c r="U6" s="28"/>
      <c r="BA6" t="s">
        <v>1892</v>
      </c>
      <c r="BB6" t="s">
        <v>1893</v>
      </c>
      <c r="BC6" t="s">
        <v>1894</v>
      </c>
      <c r="BD6" t="s">
        <v>1895</v>
      </c>
    </row>
    <row r="7" spans="1:145" s="3" customFormat="1" ht="15">
      <c r="A7" s="7" t="s">
        <v>1854</v>
      </c>
      <c r="B7" s="81" t="s">
        <v>1855</v>
      </c>
      <c r="C7" s="7" t="s">
        <v>1856</v>
      </c>
      <c r="D7" s="7" t="s">
        <v>1857</v>
      </c>
      <c r="E7" s="7" t="s">
        <v>1858</v>
      </c>
      <c r="F7" s="7" t="s">
        <v>1859</v>
      </c>
      <c r="G7" s="7" t="s">
        <v>1860</v>
      </c>
      <c r="H7" s="7" t="s">
        <v>1861</v>
      </c>
      <c r="I7" s="7" t="s">
        <v>1862</v>
      </c>
      <c r="J7" s="7" t="s">
        <v>1863</v>
      </c>
      <c r="K7" s="7" t="s">
        <v>1864</v>
      </c>
      <c r="L7" s="7" t="s">
        <v>1865</v>
      </c>
      <c r="M7" s="81" t="s">
        <v>1866</v>
      </c>
      <c r="N7" s="7" t="s">
        <v>1867</v>
      </c>
      <c r="O7" s="81" t="s">
        <v>1868</v>
      </c>
      <c r="P7" s="80" t="s">
        <v>1869</v>
      </c>
      <c r="Q7" s="7" t="s">
        <v>1870</v>
      </c>
      <c r="R7" s="7" t="s">
        <v>1871</v>
      </c>
      <c r="S7" s="7" t="s">
        <v>1843</v>
      </c>
      <c r="T7" s="7" t="s">
        <v>1872</v>
      </c>
      <c r="U7" s="7" t="s">
        <v>1873</v>
      </c>
      <c r="V7" s="7" t="s">
        <v>1874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1896</v>
      </c>
      <c r="BB7" t="s">
        <v>1897</v>
      </c>
      <c r="BC7" t="s">
        <v>1898</v>
      </c>
      <c r="BD7" t="s">
        <v>1899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s="6">
        <v>1</v>
      </c>
      <c r="B8" s="71">
        <v>60116015429</v>
      </c>
      <c r="C8" s="11" t="s">
        <v>1223</v>
      </c>
      <c r="D8" s="11" t="s">
        <v>1275</v>
      </c>
      <c r="E8" s="6" t="s">
        <v>1896</v>
      </c>
      <c r="F8" s="6">
        <v>92</v>
      </c>
      <c r="G8" s="6" t="s">
        <v>1904</v>
      </c>
      <c r="H8" s="9" t="s">
        <v>1334</v>
      </c>
      <c r="I8" s="9" t="s">
        <v>1335</v>
      </c>
      <c r="J8" s="6" t="s">
        <v>275</v>
      </c>
      <c r="K8" s="6" t="s">
        <v>1242</v>
      </c>
      <c r="L8" s="6">
        <v>5</v>
      </c>
      <c r="M8" s="12" t="s">
        <v>1847</v>
      </c>
      <c r="N8" s="6">
        <v>1</v>
      </c>
      <c r="O8" s="18">
        <f>24+45+17</f>
        <v>86</v>
      </c>
      <c r="P8" s="62"/>
      <c r="Q8" s="6"/>
      <c r="R8" s="6"/>
      <c r="S8" s="63" t="s">
        <v>1473</v>
      </c>
      <c r="T8" s="6"/>
      <c r="U8" s="13" t="s">
        <v>1931</v>
      </c>
      <c r="V8" s="6"/>
      <c r="W8" s="14"/>
      <c r="BB8" s="1"/>
      <c r="BC8" t="s">
        <v>572</v>
      </c>
      <c r="BD8" s="1"/>
    </row>
    <row r="9" spans="1:56" ht="15">
      <c r="A9" s="6">
        <v>2</v>
      </c>
      <c r="B9" s="71">
        <v>70477352610</v>
      </c>
      <c r="C9" s="11" t="s">
        <v>1342</v>
      </c>
      <c r="D9" s="11" t="s">
        <v>1343</v>
      </c>
      <c r="E9" s="6" t="s">
        <v>1896</v>
      </c>
      <c r="F9" s="6">
        <v>92</v>
      </c>
      <c r="G9" s="6" t="s">
        <v>1901</v>
      </c>
      <c r="H9" s="9" t="s">
        <v>1851</v>
      </c>
      <c r="I9" s="9" t="s">
        <v>1316</v>
      </c>
      <c r="J9" s="6" t="s">
        <v>1823</v>
      </c>
      <c r="K9" s="6" t="s">
        <v>1242</v>
      </c>
      <c r="L9" s="6">
        <v>5</v>
      </c>
      <c r="M9" s="12" t="s">
        <v>1847</v>
      </c>
      <c r="N9" s="6">
        <v>2</v>
      </c>
      <c r="O9" s="18">
        <f>23+45+17</f>
        <v>85</v>
      </c>
      <c r="P9" s="62"/>
      <c r="Q9" s="6"/>
      <c r="R9" s="6"/>
      <c r="S9" s="63" t="s">
        <v>1474</v>
      </c>
      <c r="T9" s="6"/>
      <c r="U9" s="13" t="s">
        <v>1930</v>
      </c>
      <c r="V9" s="6"/>
      <c r="W9" s="14"/>
      <c r="BB9" s="1"/>
      <c r="BC9" t="s">
        <v>573</v>
      </c>
      <c r="BD9" s="1"/>
    </row>
    <row r="10" spans="1:56" ht="15">
      <c r="A10" s="6">
        <v>3</v>
      </c>
      <c r="B10" s="71">
        <v>33528532916</v>
      </c>
      <c r="C10" s="11" t="s">
        <v>1225</v>
      </c>
      <c r="D10" s="11" t="s">
        <v>705</v>
      </c>
      <c r="E10" s="6" t="s">
        <v>1896</v>
      </c>
      <c r="F10" s="6">
        <v>92</v>
      </c>
      <c r="G10" s="6" t="s">
        <v>1901</v>
      </c>
      <c r="H10" s="9" t="s">
        <v>695</v>
      </c>
      <c r="I10" s="9" t="s">
        <v>694</v>
      </c>
      <c r="J10" s="6" t="s">
        <v>675</v>
      </c>
      <c r="K10" s="6" t="s">
        <v>721</v>
      </c>
      <c r="L10" s="6">
        <v>5</v>
      </c>
      <c r="M10" s="12" t="s">
        <v>1847</v>
      </c>
      <c r="N10" s="6">
        <v>3</v>
      </c>
      <c r="O10" s="18">
        <f>22+42+18</f>
        <v>82</v>
      </c>
      <c r="P10" s="62"/>
      <c r="Q10" s="6"/>
      <c r="R10" s="6"/>
      <c r="S10" s="63" t="s">
        <v>1492</v>
      </c>
      <c r="T10" s="6"/>
      <c r="U10" s="13" t="s">
        <v>1928</v>
      </c>
      <c r="V10" s="6"/>
      <c r="W10" s="14"/>
      <c r="BB10" s="1"/>
      <c r="BC10" t="s">
        <v>579</v>
      </c>
      <c r="BD10" s="1"/>
    </row>
    <row r="11" spans="1:56" ht="15">
      <c r="A11" s="6">
        <v>4</v>
      </c>
      <c r="B11" s="71">
        <v>28312141788</v>
      </c>
      <c r="C11" s="11" t="s">
        <v>1337</v>
      </c>
      <c r="D11" s="11" t="s">
        <v>1338</v>
      </c>
      <c r="E11" s="6" t="s">
        <v>1896</v>
      </c>
      <c r="F11" s="6">
        <v>92</v>
      </c>
      <c r="G11" s="6" t="s">
        <v>1904</v>
      </c>
      <c r="H11" s="9" t="s">
        <v>1339</v>
      </c>
      <c r="I11" s="9" t="s">
        <v>1340</v>
      </c>
      <c r="J11" s="6" t="s">
        <v>277</v>
      </c>
      <c r="K11" s="6" t="s">
        <v>1242</v>
      </c>
      <c r="L11" s="6">
        <v>5</v>
      </c>
      <c r="M11" s="12" t="s">
        <v>1847</v>
      </c>
      <c r="N11" s="6">
        <v>4</v>
      </c>
      <c r="O11" s="18">
        <f>20+45+17</f>
        <v>82</v>
      </c>
      <c r="P11" s="62"/>
      <c r="Q11" s="6"/>
      <c r="R11" s="6"/>
      <c r="S11" s="63" t="s">
        <v>1475</v>
      </c>
      <c r="T11" s="6"/>
      <c r="U11" s="13">
        <v>46464</v>
      </c>
      <c r="V11" s="6"/>
      <c r="W11" s="14"/>
      <c r="BB11" s="1"/>
      <c r="BC11" t="s">
        <v>580</v>
      </c>
      <c r="BD11" s="1"/>
    </row>
    <row r="12" spans="1:56" ht="15">
      <c r="A12" s="6">
        <v>7</v>
      </c>
      <c r="B12" s="71">
        <v>98480542012</v>
      </c>
      <c r="C12" s="11" t="s">
        <v>1345</v>
      </c>
      <c r="D12" s="11" t="s">
        <v>1232</v>
      </c>
      <c r="E12" s="6" t="s">
        <v>1896</v>
      </c>
      <c r="F12" s="6">
        <v>92</v>
      </c>
      <c r="G12" s="6" t="s">
        <v>1904</v>
      </c>
      <c r="H12" s="9" t="s">
        <v>1346</v>
      </c>
      <c r="I12" s="9" t="s">
        <v>1347</v>
      </c>
      <c r="J12" s="6" t="s">
        <v>988</v>
      </c>
      <c r="K12" s="6" t="s">
        <v>1242</v>
      </c>
      <c r="L12" s="6">
        <v>5</v>
      </c>
      <c r="M12" s="12" t="s">
        <v>1847</v>
      </c>
      <c r="N12" s="6">
        <v>7</v>
      </c>
      <c r="O12" s="18">
        <f>18+45+18</f>
        <v>81</v>
      </c>
      <c r="P12" s="62"/>
      <c r="Q12" s="6"/>
      <c r="R12" s="6"/>
      <c r="S12" s="63" t="s">
        <v>1058</v>
      </c>
      <c r="T12" s="6"/>
      <c r="U12" s="13" t="s">
        <v>2</v>
      </c>
      <c r="V12" s="6"/>
      <c r="W12" s="14"/>
      <c r="BB12" s="1"/>
      <c r="BC12" t="s">
        <v>582</v>
      </c>
      <c r="BD12" s="1"/>
    </row>
    <row r="13" spans="1:56" ht="15">
      <c r="A13" s="6">
        <v>5</v>
      </c>
      <c r="B13" s="71">
        <v>48675478362</v>
      </c>
      <c r="C13" s="11" t="s">
        <v>1287</v>
      </c>
      <c r="D13" s="11" t="s">
        <v>1361</v>
      </c>
      <c r="E13" s="6" t="s">
        <v>1896</v>
      </c>
      <c r="F13" s="6">
        <v>92</v>
      </c>
      <c r="G13" s="6" t="s">
        <v>1893</v>
      </c>
      <c r="H13" s="9" t="s">
        <v>1349</v>
      </c>
      <c r="I13" s="9" t="s">
        <v>1350</v>
      </c>
      <c r="J13" s="6" t="s">
        <v>920</v>
      </c>
      <c r="K13" s="6" t="s">
        <v>687</v>
      </c>
      <c r="L13" s="6">
        <v>5</v>
      </c>
      <c r="M13" s="12" t="s">
        <v>1847</v>
      </c>
      <c r="N13" s="6">
        <v>5</v>
      </c>
      <c r="O13" s="18">
        <f>23+42+16</f>
        <v>81</v>
      </c>
      <c r="P13" s="62"/>
      <c r="Q13" s="6"/>
      <c r="R13" s="6"/>
      <c r="S13" s="63" t="s">
        <v>1476</v>
      </c>
      <c r="T13" s="6"/>
      <c r="U13" s="13">
        <v>11188</v>
      </c>
      <c r="V13" s="6"/>
      <c r="W13" s="14"/>
      <c r="BB13" s="1"/>
      <c r="BC13" t="s">
        <v>583</v>
      </c>
      <c r="BD13" s="1"/>
    </row>
    <row r="14" spans="1:56" ht="15">
      <c r="A14" s="6">
        <v>6</v>
      </c>
      <c r="B14" s="71">
        <v>21576048837</v>
      </c>
      <c r="C14" s="11" t="s">
        <v>1309</v>
      </c>
      <c r="D14" s="11" t="s">
        <v>1344</v>
      </c>
      <c r="E14" s="6" t="s">
        <v>1896</v>
      </c>
      <c r="F14" s="6">
        <v>92</v>
      </c>
      <c r="G14" s="6" t="s">
        <v>1901</v>
      </c>
      <c r="H14" s="9" t="s">
        <v>1851</v>
      </c>
      <c r="I14" s="9" t="s">
        <v>1316</v>
      </c>
      <c r="J14" s="6" t="s">
        <v>1823</v>
      </c>
      <c r="K14" s="6" t="s">
        <v>1242</v>
      </c>
      <c r="L14" s="6">
        <v>5</v>
      </c>
      <c r="M14" s="12" t="s">
        <v>1847</v>
      </c>
      <c r="N14" s="6">
        <v>6</v>
      </c>
      <c r="O14" s="18">
        <f>20+44+17</f>
        <v>81</v>
      </c>
      <c r="P14" s="62"/>
      <c r="Q14" s="6"/>
      <c r="R14" s="6"/>
      <c r="S14" s="63" t="s">
        <v>1477</v>
      </c>
      <c r="T14" s="6"/>
      <c r="U14" s="13" t="s">
        <v>1927</v>
      </c>
      <c r="V14" s="6"/>
      <c r="W14" s="14"/>
      <c r="BB14" s="1"/>
      <c r="BC14" t="s">
        <v>581</v>
      </c>
      <c r="BD14" s="1"/>
    </row>
    <row r="15" spans="1:56" ht="15">
      <c r="A15" s="6">
        <v>8</v>
      </c>
      <c r="B15" s="71">
        <v>39070637959</v>
      </c>
      <c r="C15" s="11" t="s">
        <v>702</v>
      </c>
      <c r="D15" s="11" t="s">
        <v>693</v>
      </c>
      <c r="E15" s="6" t="s">
        <v>1896</v>
      </c>
      <c r="F15" s="6">
        <v>92</v>
      </c>
      <c r="G15" s="6" t="s">
        <v>1904</v>
      </c>
      <c r="H15" s="9" t="s">
        <v>1505</v>
      </c>
      <c r="I15" s="9" t="s">
        <v>693</v>
      </c>
      <c r="J15" s="6" t="s">
        <v>412</v>
      </c>
      <c r="K15" s="6" t="s">
        <v>1846</v>
      </c>
      <c r="L15" s="6">
        <v>5</v>
      </c>
      <c r="M15" s="12" t="s">
        <v>1847</v>
      </c>
      <c r="N15" s="6">
        <v>8</v>
      </c>
      <c r="O15" s="18">
        <f>19+44+17</f>
        <v>80</v>
      </c>
      <c r="P15" s="62"/>
      <c r="Q15" s="6"/>
      <c r="R15" s="6"/>
      <c r="S15" s="63" t="s">
        <v>1478</v>
      </c>
      <c r="T15" s="6"/>
      <c r="U15" s="13">
        <v>66666</v>
      </c>
      <c r="V15" s="6"/>
      <c r="W15" s="14"/>
      <c r="BB15" s="1"/>
      <c r="BC15" t="s">
        <v>584</v>
      </c>
      <c r="BD15" s="1"/>
    </row>
    <row r="16" spans="1:56" ht="15">
      <c r="A16" s="6">
        <v>9</v>
      </c>
      <c r="B16" s="71">
        <v>31597005766</v>
      </c>
      <c r="C16" s="11" t="s">
        <v>703</v>
      </c>
      <c r="D16" s="11" t="s">
        <v>704</v>
      </c>
      <c r="E16" s="6" t="s">
        <v>1896</v>
      </c>
      <c r="F16" s="6">
        <v>92</v>
      </c>
      <c r="G16" s="6" t="s">
        <v>1904</v>
      </c>
      <c r="H16" s="9" t="s">
        <v>1505</v>
      </c>
      <c r="I16" s="9" t="s">
        <v>693</v>
      </c>
      <c r="J16" s="6" t="s">
        <v>412</v>
      </c>
      <c r="K16" s="6" t="s">
        <v>1846</v>
      </c>
      <c r="L16" s="6">
        <v>5</v>
      </c>
      <c r="M16" s="12" t="s">
        <v>1847</v>
      </c>
      <c r="N16" s="6">
        <v>9</v>
      </c>
      <c r="O16" s="18">
        <f>21+42+17</f>
        <v>80</v>
      </c>
      <c r="P16" s="62"/>
      <c r="Q16" s="6"/>
      <c r="R16" s="6"/>
      <c r="S16" s="63" t="s">
        <v>1479</v>
      </c>
      <c r="T16" s="6"/>
      <c r="U16" s="13" t="s">
        <v>0</v>
      </c>
      <c r="V16" s="6"/>
      <c r="W16" s="14"/>
      <c r="BB16" s="1"/>
      <c r="BC16" t="s">
        <v>585</v>
      </c>
      <c r="BD16" s="1"/>
    </row>
    <row r="17" spans="1:56" ht="15">
      <c r="A17" s="6">
        <v>10</v>
      </c>
      <c r="B17" s="71">
        <v>80940277485</v>
      </c>
      <c r="C17" s="11" t="s">
        <v>1292</v>
      </c>
      <c r="D17" s="11" t="s">
        <v>1293</v>
      </c>
      <c r="E17" s="6" t="s">
        <v>1896</v>
      </c>
      <c r="F17" s="6">
        <v>92</v>
      </c>
      <c r="G17" s="6" t="s">
        <v>1904</v>
      </c>
      <c r="H17" s="9" t="s">
        <v>1280</v>
      </c>
      <c r="I17" s="9" t="s">
        <v>1281</v>
      </c>
      <c r="J17" s="6" t="s">
        <v>858</v>
      </c>
      <c r="K17" s="6" t="s">
        <v>1282</v>
      </c>
      <c r="L17" s="6">
        <v>5</v>
      </c>
      <c r="M17" s="12" t="s">
        <v>1847</v>
      </c>
      <c r="N17" s="6">
        <v>10</v>
      </c>
      <c r="O17" s="18">
        <f>19+43+16</f>
        <v>78</v>
      </c>
      <c r="P17" s="62"/>
      <c r="Q17" s="6"/>
      <c r="R17" s="6"/>
      <c r="S17" s="63" t="s">
        <v>1480</v>
      </c>
      <c r="T17" s="6"/>
      <c r="U17" s="13" t="s">
        <v>1934</v>
      </c>
      <c r="V17" s="6"/>
      <c r="W17" s="14"/>
      <c r="BB17" s="1"/>
      <c r="BC17" t="s">
        <v>586</v>
      </c>
      <c r="BD17" s="1"/>
    </row>
    <row r="18" spans="1:56" ht="15">
      <c r="A18" s="6">
        <v>12</v>
      </c>
      <c r="B18" s="71">
        <v>28971209272</v>
      </c>
      <c r="C18" s="11" t="s">
        <v>1235</v>
      </c>
      <c r="D18" s="11" t="s">
        <v>1341</v>
      </c>
      <c r="E18" s="6" t="s">
        <v>1896</v>
      </c>
      <c r="F18" s="6">
        <v>92</v>
      </c>
      <c r="G18" s="6" t="s">
        <v>1904</v>
      </c>
      <c r="H18" s="9" t="s">
        <v>1851</v>
      </c>
      <c r="I18" s="9" t="s">
        <v>1316</v>
      </c>
      <c r="J18" s="6" t="s">
        <v>1823</v>
      </c>
      <c r="K18" s="6" t="s">
        <v>1242</v>
      </c>
      <c r="L18" s="6">
        <v>5</v>
      </c>
      <c r="M18" s="12" t="s">
        <v>1847</v>
      </c>
      <c r="N18" s="6">
        <v>12</v>
      </c>
      <c r="O18" s="18">
        <f>17+43+17</f>
        <v>77</v>
      </c>
      <c r="P18" s="62"/>
      <c r="Q18" s="6"/>
      <c r="R18" s="6"/>
      <c r="S18" s="63" t="s">
        <v>1482</v>
      </c>
      <c r="T18" s="6"/>
      <c r="U18" s="13" t="s">
        <v>1933</v>
      </c>
      <c r="V18" s="6"/>
      <c r="W18" s="14"/>
      <c r="BB18" s="1"/>
      <c r="BC18" t="s">
        <v>588</v>
      </c>
      <c r="BD18" s="1"/>
    </row>
    <row r="19" spans="1:56" ht="15">
      <c r="A19" s="6">
        <v>11</v>
      </c>
      <c r="B19" s="71" t="s">
        <v>1417</v>
      </c>
      <c r="C19" s="11" t="s">
        <v>1321</v>
      </c>
      <c r="D19" s="11" t="s">
        <v>1418</v>
      </c>
      <c r="E19" s="6" t="s">
        <v>1896</v>
      </c>
      <c r="F19" s="6">
        <v>92</v>
      </c>
      <c r="G19" s="6" t="s">
        <v>1901</v>
      </c>
      <c r="H19" s="9" t="s">
        <v>1349</v>
      </c>
      <c r="I19" s="9" t="s">
        <v>1350</v>
      </c>
      <c r="J19" s="6" t="s">
        <v>1000</v>
      </c>
      <c r="K19" s="6" t="s">
        <v>1408</v>
      </c>
      <c r="L19" s="6">
        <v>5</v>
      </c>
      <c r="M19" s="12" t="s">
        <v>1847</v>
      </c>
      <c r="N19" s="6">
        <v>11</v>
      </c>
      <c r="O19" s="18">
        <f>18+43+16</f>
        <v>77</v>
      </c>
      <c r="P19" s="62"/>
      <c r="Q19" s="6"/>
      <c r="R19" s="6"/>
      <c r="S19" s="63" t="s">
        <v>1481</v>
      </c>
      <c r="T19" s="6"/>
      <c r="U19" s="13" t="s">
        <v>1929</v>
      </c>
      <c r="V19" s="6"/>
      <c r="W19" s="14"/>
      <c r="BB19" s="1"/>
      <c r="BC19" t="s">
        <v>587</v>
      </c>
      <c r="BD19" s="1"/>
    </row>
    <row r="20" spans="1:56" ht="15">
      <c r="A20" s="6">
        <v>13</v>
      </c>
      <c r="B20" s="71">
        <v>29543094469</v>
      </c>
      <c r="C20" s="11" t="s">
        <v>1296</v>
      </c>
      <c r="D20" s="11" t="s">
        <v>1297</v>
      </c>
      <c r="E20" s="6" t="s">
        <v>1896</v>
      </c>
      <c r="F20" s="6">
        <v>92</v>
      </c>
      <c r="G20" s="6" t="s">
        <v>1904</v>
      </c>
      <c r="H20" s="9" t="s">
        <v>1280</v>
      </c>
      <c r="I20" s="9" t="s">
        <v>1281</v>
      </c>
      <c r="J20" s="6" t="s">
        <v>858</v>
      </c>
      <c r="K20" s="6" t="s">
        <v>1282</v>
      </c>
      <c r="L20" s="6">
        <v>5</v>
      </c>
      <c r="M20" s="12" t="s">
        <v>1847</v>
      </c>
      <c r="N20" s="6">
        <v>13</v>
      </c>
      <c r="O20" s="18">
        <f>19+42+15</f>
        <v>76</v>
      </c>
      <c r="P20" s="62"/>
      <c r="Q20" s="6"/>
      <c r="R20" s="6"/>
      <c r="S20" s="63" t="s">
        <v>1483</v>
      </c>
      <c r="T20" s="6"/>
      <c r="U20" s="13">
        <v>12345</v>
      </c>
      <c r="V20" s="6"/>
      <c r="W20" s="14"/>
      <c r="BB20" s="1"/>
      <c r="BC20" t="s">
        <v>589</v>
      </c>
      <c r="BD20" s="1"/>
    </row>
    <row r="21" spans="1:56" ht="15">
      <c r="A21" s="6">
        <v>15</v>
      </c>
      <c r="B21" s="71">
        <v>71303830240</v>
      </c>
      <c r="C21" s="11" t="s">
        <v>1853</v>
      </c>
      <c r="D21" s="11" t="s">
        <v>708</v>
      </c>
      <c r="E21" s="6" t="s">
        <v>1900</v>
      </c>
      <c r="F21" s="6">
        <v>92</v>
      </c>
      <c r="G21" s="6" t="s">
        <v>1904</v>
      </c>
      <c r="H21" s="9" t="s">
        <v>695</v>
      </c>
      <c r="I21" s="9" t="s">
        <v>694</v>
      </c>
      <c r="J21" s="6" t="s">
        <v>675</v>
      </c>
      <c r="K21" s="6" t="s">
        <v>721</v>
      </c>
      <c r="L21" s="6">
        <v>5</v>
      </c>
      <c r="M21" s="12" t="s">
        <v>1847</v>
      </c>
      <c r="N21" s="6">
        <v>15</v>
      </c>
      <c r="O21" s="18">
        <f>16+43+16</f>
        <v>75</v>
      </c>
      <c r="P21" s="62"/>
      <c r="Q21" s="6"/>
      <c r="R21" s="6"/>
      <c r="S21" s="63" t="s">
        <v>1493</v>
      </c>
      <c r="T21" s="6"/>
      <c r="U21" s="13" t="s">
        <v>1932</v>
      </c>
      <c r="V21" s="6"/>
      <c r="W21" s="14"/>
      <c r="BB21" s="1"/>
      <c r="BC21" t="s">
        <v>591</v>
      </c>
      <c r="BD21" s="1"/>
    </row>
    <row r="22" spans="1:56" ht="15">
      <c r="A22" s="6">
        <v>14</v>
      </c>
      <c r="B22" s="71" t="s">
        <v>730</v>
      </c>
      <c r="C22" s="11" t="s">
        <v>1258</v>
      </c>
      <c r="D22" s="11" t="s">
        <v>1427</v>
      </c>
      <c r="E22" s="6" t="s">
        <v>1896</v>
      </c>
      <c r="F22" s="6">
        <v>92</v>
      </c>
      <c r="G22" s="6" t="s">
        <v>1904</v>
      </c>
      <c r="H22" s="9" t="s">
        <v>1428</v>
      </c>
      <c r="I22" s="9" t="s">
        <v>1271</v>
      </c>
      <c r="J22" s="6" t="s">
        <v>292</v>
      </c>
      <c r="K22" s="6" t="s">
        <v>1242</v>
      </c>
      <c r="L22" s="6">
        <v>5</v>
      </c>
      <c r="M22" s="12" t="s">
        <v>1847</v>
      </c>
      <c r="N22" s="6">
        <v>14</v>
      </c>
      <c r="O22" s="18">
        <f>17+43+15</f>
        <v>75</v>
      </c>
      <c r="P22" s="62"/>
      <c r="Q22" s="6"/>
      <c r="R22" s="6"/>
      <c r="S22" s="63" t="s">
        <v>1484</v>
      </c>
      <c r="T22" s="6"/>
      <c r="U22" s="13" t="s">
        <v>1</v>
      </c>
      <c r="V22" s="6"/>
      <c r="W22" s="14"/>
      <c r="BB22" s="1"/>
      <c r="BC22" t="s">
        <v>590</v>
      </c>
      <c r="BD22" s="1"/>
    </row>
    <row r="23" spans="1:56" ht="15">
      <c r="A23" s="6">
        <v>16</v>
      </c>
      <c r="B23" s="71" t="s">
        <v>1419</v>
      </c>
      <c r="C23" s="11" t="s">
        <v>1420</v>
      </c>
      <c r="D23" s="11" t="s">
        <v>1421</v>
      </c>
      <c r="E23" s="6" t="s">
        <v>1896</v>
      </c>
      <c r="F23" s="6">
        <v>92</v>
      </c>
      <c r="G23" s="6" t="s">
        <v>1901</v>
      </c>
      <c r="H23" s="9" t="s">
        <v>1349</v>
      </c>
      <c r="I23" s="9" t="s">
        <v>1350</v>
      </c>
      <c r="J23" s="6" t="s">
        <v>1000</v>
      </c>
      <c r="K23" s="6" t="s">
        <v>1408</v>
      </c>
      <c r="L23" s="6">
        <v>5</v>
      </c>
      <c r="M23" s="12" t="s">
        <v>1847</v>
      </c>
      <c r="N23" s="6">
        <v>16</v>
      </c>
      <c r="O23" s="18">
        <f>16+40+15</f>
        <v>71</v>
      </c>
      <c r="P23" s="62"/>
      <c r="Q23" s="6"/>
      <c r="R23" s="6"/>
      <c r="S23" s="63" t="s">
        <v>1485</v>
      </c>
      <c r="T23" s="6"/>
      <c r="U23" s="13" t="s">
        <v>1925</v>
      </c>
      <c r="V23" s="6"/>
      <c r="W23" s="14"/>
      <c r="BB23" s="1"/>
      <c r="BC23" t="s">
        <v>592</v>
      </c>
      <c r="BD23" s="1"/>
    </row>
    <row r="24" spans="1:56" ht="15">
      <c r="A24" s="6">
        <v>18</v>
      </c>
      <c r="B24" s="71" t="s">
        <v>1415</v>
      </c>
      <c r="C24" s="11" t="s">
        <v>1327</v>
      </c>
      <c r="D24" s="11" t="s">
        <v>1416</v>
      </c>
      <c r="E24" s="6" t="s">
        <v>1896</v>
      </c>
      <c r="F24" s="6">
        <v>92</v>
      </c>
      <c r="G24" s="6" t="s">
        <v>1901</v>
      </c>
      <c r="H24" s="9" t="s">
        <v>1349</v>
      </c>
      <c r="I24" s="9" t="s">
        <v>1350</v>
      </c>
      <c r="J24" s="6" t="s">
        <v>1000</v>
      </c>
      <c r="K24" s="6" t="s">
        <v>1408</v>
      </c>
      <c r="L24" s="6">
        <v>5</v>
      </c>
      <c r="M24" s="12" t="s">
        <v>1847</v>
      </c>
      <c r="N24" s="6">
        <v>18</v>
      </c>
      <c r="O24" s="18">
        <f>12+42+16</f>
        <v>70</v>
      </c>
      <c r="P24" s="62"/>
      <c r="Q24" s="6"/>
      <c r="R24" s="6"/>
      <c r="S24" s="63" t="s">
        <v>1487</v>
      </c>
      <c r="T24" s="6"/>
      <c r="U24" s="13" t="s">
        <v>1923</v>
      </c>
      <c r="V24" s="6"/>
      <c r="W24" s="14"/>
      <c r="BB24" s="1"/>
      <c r="BC24" t="s">
        <v>594</v>
      </c>
      <c r="BD24" s="1"/>
    </row>
    <row r="25" spans="1:56" ht="15">
      <c r="A25" s="6">
        <v>17</v>
      </c>
      <c r="B25" s="71">
        <v>37121397892</v>
      </c>
      <c r="C25" s="11" t="s">
        <v>706</v>
      </c>
      <c r="D25" s="11" t="s">
        <v>707</v>
      </c>
      <c r="E25" s="6" t="s">
        <v>1896</v>
      </c>
      <c r="F25" s="6">
        <v>92</v>
      </c>
      <c r="G25" s="6" t="s">
        <v>1901</v>
      </c>
      <c r="H25" s="9" t="s">
        <v>691</v>
      </c>
      <c r="I25" s="9" t="s">
        <v>692</v>
      </c>
      <c r="J25" s="6" t="s">
        <v>675</v>
      </c>
      <c r="K25" s="6" t="s">
        <v>721</v>
      </c>
      <c r="L25" s="6">
        <v>5</v>
      </c>
      <c r="M25" s="12" t="s">
        <v>1847</v>
      </c>
      <c r="N25" s="6">
        <v>17</v>
      </c>
      <c r="O25" s="18">
        <f>15+40+15</f>
        <v>70</v>
      </c>
      <c r="P25" s="62"/>
      <c r="Q25" s="6"/>
      <c r="R25" s="6"/>
      <c r="S25" s="63" t="s">
        <v>1486</v>
      </c>
      <c r="T25" s="6"/>
      <c r="U25" s="13">
        <v>21</v>
      </c>
      <c r="V25" s="6"/>
      <c r="W25" s="14"/>
      <c r="BB25" s="1"/>
      <c r="BC25" t="s">
        <v>593</v>
      </c>
      <c r="BD25" s="1"/>
    </row>
    <row r="26" spans="1:56" ht="15">
      <c r="A26" s="6">
        <v>20</v>
      </c>
      <c r="B26" s="71">
        <v>67597636354</v>
      </c>
      <c r="C26" s="11" t="s">
        <v>1358</v>
      </c>
      <c r="D26" s="11" t="s">
        <v>1359</v>
      </c>
      <c r="E26" s="6" t="s">
        <v>1896</v>
      </c>
      <c r="F26" s="6">
        <v>92</v>
      </c>
      <c r="G26" s="6" t="s">
        <v>1901</v>
      </c>
      <c r="H26" s="9" t="s">
        <v>1349</v>
      </c>
      <c r="I26" s="9" t="s">
        <v>1350</v>
      </c>
      <c r="J26" s="6" t="s">
        <v>920</v>
      </c>
      <c r="K26" s="6" t="s">
        <v>687</v>
      </c>
      <c r="L26" s="6">
        <v>5</v>
      </c>
      <c r="M26" s="12" t="s">
        <v>1847</v>
      </c>
      <c r="N26" s="6">
        <v>20</v>
      </c>
      <c r="O26" s="18">
        <f>9+41+19</f>
        <v>69</v>
      </c>
      <c r="P26" s="62"/>
      <c r="Q26" s="6"/>
      <c r="R26" s="6"/>
      <c r="S26" s="63" t="s">
        <v>1489</v>
      </c>
      <c r="T26" s="6"/>
      <c r="U26" s="13" t="s">
        <v>1924</v>
      </c>
      <c r="V26" s="6"/>
      <c r="W26" s="14"/>
      <c r="BB26" s="1"/>
      <c r="BC26" t="s">
        <v>596</v>
      </c>
      <c r="BD26" s="1"/>
    </row>
    <row r="27" spans="1:56" ht="15">
      <c r="A27" s="6">
        <v>19</v>
      </c>
      <c r="B27" s="71">
        <v>32299006141</v>
      </c>
      <c r="C27" s="11" t="s">
        <v>1258</v>
      </c>
      <c r="D27" s="11" t="s">
        <v>1360</v>
      </c>
      <c r="E27" s="6" t="s">
        <v>1896</v>
      </c>
      <c r="F27" s="6">
        <v>92</v>
      </c>
      <c r="G27" s="6" t="s">
        <v>1901</v>
      </c>
      <c r="H27" s="9" t="s">
        <v>1349</v>
      </c>
      <c r="I27" s="9" t="s">
        <v>1350</v>
      </c>
      <c r="J27" s="6" t="s">
        <v>920</v>
      </c>
      <c r="K27" s="6" t="s">
        <v>687</v>
      </c>
      <c r="L27" s="6">
        <v>5</v>
      </c>
      <c r="M27" s="12" t="s">
        <v>1847</v>
      </c>
      <c r="N27" s="6">
        <v>19</v>
      </c>
      <c r="O27" s="18">
        <f>15+40+14</f>
        <v>69</v>
      </c>
      <c r="P27" s="62"/>
      <c r="Q27" s="6"/>
      <c r="R27" s="6"/>
      <c r="S27" s="63" t="s">
        <v>1488</v>
      </c>
      <c r="T27" s="6"/>
      <c r="U27" s="13">
        <v>13560</v>
      </c>
      <c r="V27" s="6"/>
      <c r="W27" s="14"/>
      <c r="BB27" s="1"/>
      <c r="BC27" t="s">
        <v>595</v>
      </c>
      <c r="BD27" s="1"/>
    </row>
    <row r="28" spans="1:56" ht="15">
      <c r="A28" s="6">
        <v>21</v>
      </c>
      <c r="B28" s="71">
        <v>80400898435</v>
      </c>
      <c r="C28" s="11" t="s">
        <v>1258</v>
      </c>
      <c r="D28" s="11" t="s">
        <v>1435</v>
      </c>
      <c r="E28" s="6" t="s">
        <v>1896</v>
      </c>
      <c r="F28" s="6">
        <v>92</v>
      </c>
      <c r="G28" s="6" t="s">
        <v>1901</v>
      </c>
      <c r="H28" s="9" t="s">
        <v>1428</v>
      </c>
      <c r="I28" s="9" t="s">
        <v>1271</v>
      </c>
      <c r="J28" s="6" t="s">
        <v>292</v>
      </c>
      <c r="K28" s="6" t="s">
        <v>1242</v>
      </c>
      <c r="L28" s="6">
        <v>5</v>
      </c>
      <c r="M28" s="12" t="s">
        <v>1847</v>
      </c>
      <c r="N28" s="6">
        <v>21</v>
      </c>
      <c r="O28" s="18">
        <f>11+41+16</f>
        <v>68</v>
      </c>
      <c r="P28" s="62"/>
      <c r="Q28" s="6"/>
      <c r="R28" s="6"/>
      <c r="S28" s="63" t="s">
        <v>1490</v>
      </c>
      <c r="T28" s="6"/>
      <c r="U28" s="13" t="s">
        <v>1926</v>
      </c>
      <c r="V28" s="6"/>
      <c r="W28" s="14"/>
      <c r="BB28" s="1"/>
      <c r="BC28" t="s">
        <v>597</v>
      </c>
      <c r="BD28" s="1"/>
    </row>
    <row r="29" spans="1:56" ht="15">
      <c r="A29" s="6">
        <v>22</v>
      </c>
      <c r="B29" s="71">
        <v>15228285900</v>
      </c>
      <c r="C29" s="11" t="s">
        <v>1294</v>
      </c>
      <c r="D29" s="11" t="s">
        <v>1295</v>
      </c>
      <c r="E29" s="6" t="s">
        <v>1896</v>
      </c>
      <c r="F29" s="6">
        <v>92</v>
      </c>
      <c r="G29" s="6" t="s">
        <v>1904</v>
      </c>
      <c r="H29" s="9" t="s">
        <v>1280</v>
      </c>
      <c r="I29" s="9" t="s">
        <v>1281</v>
      </c>
      <c r="J29" s="6" t="s">
        <v>858</v>
      </c>
      <c r="K29" s="6" t="s">
        <v>1282</v>
      </c>
      <c r="L29" s="6">
        <v>5</v>
      </c>
      <c r="M29" s="12" t="s">
        <v>1847</v>
      </c>
      <c r="N29" s="6">
        <v>22</v>
      </c>
      <c r="O29" s="18">
        <f>9+43+15</f>
        <v>67</v>
      </c>
      <c r="P29" s="62"/>
      <c r="Q29" s="6"/>
      <c r="R29" s="6"/>
      <c r="S29" s="63" t="s">
        <v>1491</v>
      </c>
      <c r="T29" s="6"/>
      <c r="U29" s="13">
        <v>28498</v>
      </c>
      <c r="V29" s="6"/>
      <c r="W29" s="14"/>
      <c r="BB29" s="1"/>
      <c r="BC29" t="s">
        <v>598</v>
      </c>
      <c r="BD29" s="1"/>
    </row>
    <row r="30" spans="1:56" ht="15">
      <c r="A30" s="6">
        <v>23</v>
      </c>
      <c r="B30" s="71">
        <v>77208299553</v>
      </c>
      <c r="C30" s="11" t="s">
        <v>1392</v>
      </c>
      <c r="D30" s="11" t="s">
        <v>523</v>
      </c>
      <c r="E30" s="6" t="s">
        <v>1896</v>
      </c>
      <c r="F30" s="6">
        <v>92</v>
      </c>
      <c r="G30" s="6" t="s">
        <v>1901</v>
      </c>
      <c r="H30" s="9" t="s">
        <v>691</v>
      </c>
      <c r="I30" s="9" t="s">
        <v>692</v>
      </c>
      <c r="J30" s="6" t="s">
        <v>675</v>
      </c>
      <c r="K30" s="6" t="s">
        <v>721</v>
      </c>
      <c r="L30" s="6">
        <v>5</v>
      </c>
      <c r="M30" s="12" t="s">
        <v>1847</v>
      </c>
      <c r="N30" s="6">
        <v>23</v>
      </c>
      <c r="O30" s="18">
        <f>8+41+15</f>
        <v>64</v>
      </c>
      <c r="P30" s="62"/>
      <c r="Q30" s="6"/>
      <c r="R30" s="6"/>
      <c r="S30" s="63" t="s">
        <v>524</v>
      </c>
      <c r="T30" s="6"/>
      <c r="U30" s="13">
        <v>15999</v>
      </c>
      <c r="V30" s="6"/>
      <c r="W30" s="14"/>
      <c r="BB30" s="1"/>
      <c r="BC30" t="s">
        <v>599</v>
      </c>
      <c r="BD30" s="1"/>
    </row>
    <row r="31" spans="1:56" ht="15">
      <c r="A31" s="6"/>
      <c r="B31" s="17"/>
      <c r="C31" s="11"/>
      <c r="D31" s="11"/>
      <c r="E31" s="49"/>
      <c r="F31" s="6"/>
      <c r="G31" s="6"/>
      <c r="H31" s="9"/>
      <c r="I31" s="9"/>
      <c r="J31" s="6"/>
      <c r="K31" s="6"/>
      <c r="L31" s="6"/>
      <c r="M31" s="12"/>
      <c r="N31" s="6"/>
      <c r="O31" s="18"/>
      <c r="P31" s="52"/>
      <c r="Q31" s="13"/>
      <c r="R31" s="14"/>
      <c r="S31" s="61"/>
      <c r="T31" s="13"/>
      <c r="U31" s="13"/>
      <c r="V31" s="13"/>
      <c r="W31" s="14"/>
      <c r="BB31" s="1"/>
      <c r="BC31" t="s">
        <v>600</v>
      </c>
      <c r="BD31" s="1"/>
    </row>
    <row r="34" spans="1:56" ht="15">
      <c r="A34" s="6"/>
      <c r="B34" s="20"/>
      <c r="C34" s="9"/>
      <c r="D34" s="9"/>
      <c r="E34" s="49"/>
      <c r="F34" s="6"/>
      <c r="G34" s="6"/>
      <c r="H34" s="9"/>
      <c r="I34" s="9"/>
      <c r="J34" s="6"/>
      <c r="K34" s="6"/>
      <c r="L34" s="6"/>
      <c r="M34" s="12"/>
      <c r="N34" s="6"/>
      <c r="O34" s="18"/>
      <c r="P34" s="58"/>
      <c r="Q34" s="13"/>
      <c r="S34" s="61"/>
      <c r="T34" s="13"/>
      <c r="U34" s="13"/>
      <c r="V34" s="13"/>
      <c r="W34" s="14"/>
      <c r="BB34" s="1"/>
      <c r="BC34" t="s">
        <v>603</v>
      </c>
      <c r="BD34" s="1"/>
    </row>
    <row r="35" spans="1:56" ht="15">
      <c r="A35" s="6"/>
      <c r="B35" s="4"/>
      <c r="O35" s="30"/>
      <c r="P35" s="54"/>
      <c r="S35" s="61"/>
      <c r="W35" s="14"/>
      <c r="BB35" s="1"/>
      <c r="BC35" t="s">
        <v>604</v>
      </c>
      <c r="BD35" s="1"/>
    </row>
    <row r="36" spans="1:56" ht="15">
      <c r="A36" s="6"/>
      <c r="B36" s="4"/>
      <c r="O36" s="30"/>
      <c r="P36" s="54"/>
      <c r="S36" s="61"/>
      <c r="W36" s="14"/>
      <c r="BB36" s="1"/>
      <c r="BC36" t="s">
        <v>605</v>
      </c>
      <c r="BD36" s="1"/>
    </row>
    <row r="37" spans="1:56" ht="15">
      <c r="A37" s="6"/>
      <c r="B37" s="4"/>
      <c r="O37" s="30"/>
      <c r="P37" s="54"/>
      <c r="S37" s="61"/>
      <c r="W37" s="14"/>
      <c r="BB37" s="1"/>
      <c r="BC37" t="s">
        <v>606</v>
      </c>
      <c r="BD37" s="1"/>
    </row>
    <row r="38" spans="1:56" ht="15">
      <c r="A38" s="6"/>
      <c r="B38" s="17"/>
      <c r="C38" s="11"/>
      <c r="D38" s="11"/>
      <c r="E38" s="49"/>
      <c r="F38" s="6"/>
      <c r="G38" s="6"/>
      <c r="H38" s="9"/>
      <c r="I38" s="9"/>
      <c r="J38" s="6"/>
      <c r="K38" s="6"/>
      <c r="L38" s="6"/>
      <c r="M38" s="12"/>
      <c r="N38" s="6"/>
      <c r="O38" s="18"/>
      <c r="P38" s="52"/>
      <c r="Q38" s="13"/>
      <c r="R38" s="14"/>
      <c r="S38" s="61"/>
      <c r="T38" s="13"/>
      <c r="U38" s="13"/>
      <c r="V38" s="13"/>
      <c r="W38" s="14"/>
      <c r="BB38" s="1"/>
      <c r="BC38" t="s">
        <v>607</v>
      </c>
      <c r="BD38" s="1"/>
    </row>
    <row r="39" spans="1:56" ht="15">
      <c r="A39" s="6"/>
      <c r="B39" s="4"/>
      <c r="O39" s="30"/>
      <c r="P39" s="54"/>
      <c r="S39" s="61"/>
      <c r="W39" s="14"/>
      <c r="BB39" s="1"/>
      <c r="BC39" t="s">
        <v>608</v>
      </c>
      <c r="BD39" s="1"/>
    </row>
    <row r="40" spans="1:56" ht="15">
      <c r="A40" s="6"/>
      <c r="B40" s="17"/>
      <c r="C40" s="11"/>
      <c r="D40" s="11"/>
      <c r="E40" s="49"/>
      <c r="F40" s="6"/>
      <c r="G40" s="6"/>
      <c r="H40" s="9"/>
      <c r="I40" s="9"/>
      <c r="J40" s="6"/>
      <c r="K40" s="6"/>
      <c r="L40" s="6"/>
      <c r="M40" s="12"/>
      <c r="N40" s="6"/>
      <c r="O40" s="18"/>
      <c r="P40" s="52"/>
      <c r="Q40" s="13"/>
      <c r="R40" s="14"/>
      <c r="S40" s="63"/>
      <c r="T40" s="13"/>
      <c r="U40" s="13"/>
      <c r="V40" s="13"/>
      <c r="W40" s="14"/>
      <c r="BB40" s="1"/>
      <c r="BD40" s="1"/>
    </row>
    <row r="41" spans="1:56" ht="15">
      <c r="A41" s="6"/>
      <c r="B41" s="17"/>
      <c r="C41" s="11"/>
      <c r="D41" s="11"/>
      <c r="E41" s="49"/>
      <c r="F41" s="6"/>
      <c r="G41" s="6"/>
      <c r="H41" s="9"/>
      <c r="I41" s="9"/>
      <c r="J41" s="6"/>
      <c r="K41" s="6"/>
      <c r="L41" s="6"/>
      <c r="M41" s="12"/>
      <c r="N41" s="6"/>
      <c r="O41" s="18"/>
      <c r="P41" s="52"/>
      <c r="Q41" s="13"/>
      <c r="R41" s="14"/>
      <c r="S41" s="63"/>
      <c r="T41" s="13"/>
      <c r="U41" s="13"/>
      <c r="V41" s="13"/>
      <c r="W41" s="14"/>
      <c r="BB41" s="1"/>
      <c r="BD41" s="1"/>
    </row>
    <row r="42" spans="1:56" ht="15">
      <c r="A42" s="6"/>
      <c r="B42" s="4"/>
      <c r="O42" s="30"/>
      <c r="P42" s="54"/>
      <c r="S42" s="61"/>
      <c r="W42" s="14"/>
      <c r="BB42" s="1"/>
      <c r="BD42" s="1"/>
    </row>
    <row r="43" spans="1:56" ht="15">
      <c r="A43" s="6"/>
      <c r="B43" s="17"/>
      <c r="C43" s="11"/>
      <c r="D43" s="11"/>
      <c r="E43" s="49"/>
      <c r="F43" s="6"/>
      <c r="G43" s="6"/>
      <c r="H43" s="9"/>
      <c r="I43" s="9"/>
      <c r="J43" s="6"/>
      <c r="K43" s="6"/>
      <c r="L43" s="6"/>
      <c r="M43" s="12"/>
      <c r="N43" s="6"/>
      <c r="O43" s="18"/>
      <c r="P43" s="52"/>
      <c r="Q43" s="13"/>
      <c r="R43" s="14"/>
      <c r="S43" s="63"/>
      <c r="T43" s="13"/>
      <c r="U43" s="13"/>
      <c r="V43" s="13"/>
      <c r="W43" s="14"/>
      <c r="BB43" s="1"/>
      <c r="BD43" s="1"/>
    </row>
    <row r="44" spans="1:56" ht="15">
      <c r="A44" s="6"/>
      <c r="B44" s="4"/>
      <c r="O44" s="30"/>
      <c r="P44" s="54"/>
      <c r="S44" s="61"/>
      <c r="W44" s="14"/>
      <c r="BB44" s="1"/>
      <c r="BC44" t="s">
        <v>609</v>
      </c>
      <c r="BD44" s="1"/>
    </row>
    <row r="45" spans="1:56" ht="15">
      <c r="A45" s="6"/>
      <c r="B45" s="4"/>
      <c r="O45" s="30"/>
      <c r="P45" s="54"/>
      <c r="S45" s="61"/>
      <c r="W45" s="14"/>
      <c r="BB45" s="1"/>
      <c r="BC45" t="s">
        <v>610</v>
      </c>
      <c r="BD45" s="1"/>
    </row>
    <row r="46" spans="1:56" ht="15">
      <c r="A46" s="6"/>
      <c r="B46" s="17"/>
      <c r="C46" s="11"/>
      <c r="D46" s="11"/>
      <c r="E46" s="49"/>
      <c r="F46" s="6"/>
      <c r="G46" s="6"/>
      <c r="H46" s="9"/>
      <c r="I46" s="9"/>
      <c r="J46" s="6"/>
      <c r="K46" s="6"/>
      <c r="L46" s="6"/>
      <c r="M46" s="12"/>
      <c r="N46" s="6"/>
      <c r="O46" s="18"/>
      <c r="P46" s="52"/>
      <c r="Q46" s="13"/>
      <c r="R46" s="14"/>
      <c r="S46" s="63"/>
      <c r="T46" s="13"/>
      <c r="V46" s="13"/>
      <c r="W46" s="14"/>
      <c r="BB46" s="1"/>
      <c r="BC46" t="s">
        <v>611</v>
      </c>
      <c r="BD46" s="1"/>
    </row>
    <row r="47" spans="1:56" ht="15">
      <c r="A47" s="6"/>
      <c r="B47" s="17"/>
      <c r="C47" s="11"/>
      <c r="D47" s="11"/>
      <c r="E47" s="49"/>
      <c r="F47" s="6"/>
      <c r="G47" s="6"/>
      <c r="H47" s="9"/>
      <c r="I47" s="9"/>
      <c r="J47" s="6"/>
      <c r="K47" s="6"/>
      <c r="L47" s="6"/>
      <c r="M47" s="12"/>
      <c r="N47" s="6"/>
      <c r="O47" s="18"/>
      <c r="P47" s="52"/>
      <c r="Q47" s="13"/>
      <c r="R47" s="14"/>
      <c r="S47" s="63"/>
      <c r="T47" s="13"/>
      <c r="U47" s="13"/>
      <c r="V47" s="13"/>
      <c r="W47" s="14"/>
      <c r="BB47" s="1"/>
      <c r="BC47" t="s">
        <v>612</v>
      </c>
      <c r="BD47" s="1"/>
    </row>
    <row r="48" spans="1:56" ht="15">
      <c r="A48" s="6"/>
      <c r="B48" s="20"/>
      <c r="C48" s="9"/>
      <c r="D48" s="9"/>
      <c r="E48" s="49"/>
      <c r="F48" s="6"/>
      <c r="G48" s="6"/>
      <c r="H48" s="9"/>
      <c r="I48" s="9"/>
      <c r="J48" s="6"/>
      <c r="K48" s="6"/>
      <c r="L48" s="6"/>
      <c r="M48" s="12"/>
      <c r="N48" s="6"/>
      <c r="O48" s="18"/>
      <c r="P48" s="52"/>
      <c r="Q48" s="13"/>
      <c r="R48" s="14"/>
      <c r="S48" s="61"/>
      <c r="T48" s="13"/>
      <c r="U48" s="13"/>
      <c r="V48" s="13"/>
      <c r="W48" s="14"/>
      <c r="BB48" s="1"/>
      <c r="BC48" t="s">
        <v>613</v>
      </c>
      <c r="BD48" s="1"/>
    </row>
    <row r="49" spans="1:56" ht="15">
      <c r="A49" s="6"/>
      <c r="B49" s="17"/>
      <c r="C49" s="11"/>
      <c r="D49" s="11"/>
      <c r="E49" s="49"/>
      <c r="F49" s="6"/>
      <c r="G49" s="6"/>
      <c r="H49" s="9"/>
      <c r="I49" s="9"/>
      <c r="J49" s="6"/>
      <c r="K49" s="6"/>
      <c r="L49" s="6"/>
      <c r="M49" s="12"/>
      <c r="N49" s="6"/>
      <c r="O49" s="18"/>
      <c r="P49" s="52"/>
      <c r="Q49" s="13"/>
      <c r="R49" s="14"/>
      <c r="S49" s="63"/>
      <c r="T49" s="13"/>
      <c r="U49" s="13"/>
      <c r="V49" s="13"/>
      <c r="W49" s="14"/>
      <c r="BB49" s="1"/>
      <c r="BC49" t="s">
        <v>614</v>
      </c>
      <c r="BD49" s="1"/>
    </row>
    <row r="50" spans="1:56" ht="15">
      <c r="A50" s="6"/>
      <c r="B50" s="17"/>
      <c r="C50" s="11"/>
      <c r="D50" s="11"/>
      <c r="E50" s="49"/>
      <c r="F50" s="6"/>
      <c r="G50" s="6"/>
      <c r="H50" s="9"/>
      <c r="I50" s="9"/>
      <c r="J50" s="6"/>
      <c r="K50" s="6"/>
      <c r="L50" s="6"/>
      <c r="M50" s="12"/>
      <c r="N50" s="6"/>
      <c r="O50" s="18"/>
      <c r="P50" s="52"/>
      <c r="Q50" s="13"/>
      <c r="R50" s="14"/>
      <c r="S50" s="63"/>
      <c r="T50" s="13"/>
      <c r="U50" s="13"/>
      <c r="V50" s="13"/>
      <c r="W50" s="14"/>
      <c r="BB50" s="1"/>
      <c r="BC50" t="s">
        <v>615</v>
      </c>
      <c r="BD50" s="1"/>
    </row>
    <row r="51" spans="1:56" ht="15">
      <c r="A51" s="6"/>
      <c r="B51" s="4"/>
      <c r="O51" s="30"/>
      <c r="P51" s="54"/>
      <c r="S51" s="61"/>
      <c r="W51" s="14"/>
      <c r="BB51" s="1"/>
      <c r="BC51" t="s">
        <v>616</v>
      </c>
      <c r="BD51" s="1"/>
    </row>
    <row r="52" spans="1:56" ht="15">
      <c r="A52" s="6"/>
      <c r="B52" s="4"/>
      <c r="O52" s="30"/>
      <c r="P52" s="54"/>
      <c r="S52" s="61"/>
      <c r="W52" s="14"/>
      <c r="BB52" s="1"/>
      <c r="BC52" t="s">
        <v>617</v>
      </c>
      <c r="BD52" s="1"/>
    </row>
    <row r="53" spans="1:56" ht="15">
      <c r="A53" s="6"/>
      <c r="B53" s="4"/>
      <c r="O53" s="30"/>
      <c r="P53" s="54"/>
      <c r="S53" s="61"/>
      <c r="W53" s="14"/>
      <c r="BB53" s="1"/>
      <c r="BC53" t="s">
        <v>618</v>
      </c>
      <c r="BD53" s="1"/>
    </row>
    <row r="54" spans="1:56" ht="15">
      <c r="A54" s="6"/>
      <c r="B54" s="47"/>
      <c r="C54" s="11"/>
      <c r="D54" s="11"/>
      <c r="E54" s="49"/>
      <c r="F54" s="6"/>
      <c r="G54" s="6"/>
      <c r="H54" s="9"/>
      <c r="I54" s="9"/>
      <c r="J54" s="6"/>
      <c r="K54" s="6"/>
      <c r="L54" s="6"/>
      <c r="M54" s="12"/>
      <c r="N54" s="6"/>
      <c r="O54" s="18"/>
      <c r="P54" s="52"/>
      <c r="Q54" s="13"/>
      <c r="R54" s="14"/>
      <c r="S54" s="63"/>
      <c r="T54" s="13"/>
      <c r="U54" s="13"/>
      <c r="V54" s="13"/>
      <c r="W54" s="14"/>
      <c r="BB54" s="1"/>
      <c r="BC54" t="s">
        <v>762</v>
      </c>
      <c r="BD54" s="1"/>
    </row>
    <row r="55" spans="54:56" ht="15">
      <c r="BB55" s="1"/>
      <c r="BC55" t="s">
        <v>763</v>
      </c>
      <c r="BD55" s="1"/>
    </row>
    <row r="56" spans="54:56" ht="15">
      <c r="BB56" s="1"/>
      <c r="BC56" t="s">
        <v>764</v>
      </c>
      <c r="BD56" s="1"/>
    </row>
    <row r="57" spans="54:56" ht="15">
      <c r="BB57" s="1"/>
      <c r="BC57" t="s">
        <v>765</v>
      </c>
      <c r="BD57" s="1"/>
    </row>
    <row r="58" spans="54:56" ht="15">
      <c r="BB58" s="1"/>
      <c r="BC58" t="s">
        <v>766</v>
      </c>
      <c r="BD58" s="1"/>
    </row>
    <row r="59" spans="54:56" ht="15">
      <c r="BB59" s="1"/>
      <c r="BC59" t="s">
        <v>767</v>
      </c>
      <c r="BD59" s="1"/>
    </row>
    <row r="60" spans="54:56" ht="15">
      <c r="BB60" s="1"/>
      <c r="BC60" t="s">
        <v>768</v>
      </c>
      <c r="BD60" s="1"/>
    </row>
    <row r="61" spans="54:56" ht="15">
      <c r="BB61" s="1"/>
      <c r="BC61" t="s">
        <v>769</v>
      </c>
      <c r="BD61" s="1"/>
    </row>
    <row r="62" spans="54:56" ht="15">
      <c r="BB62" s="1"/>
      <c r="BC62" t="s">
        <v>770</v>
      </c>
      <c r="BD62" s="1"/>
    </row>
    <row r="63" spans="54:56" ht="15">
      <c r="BB63" s="1"/>
      <c r="BC63" t="s">
        <v>771</v>
      </c>
      <c r="BD63" s="1"/>
    </row>
    <row r="64" spans="54:56" ht="15">
      <c r="BB64" s="1"/>
      <c r="BC64" t="s">
        <v>772</v>
      </c>
      <c r="BD64" s="1"/>
    </row>
    <row r="65" spans="54:56" ht="15">
      <c r="BB65" s="1"/>
      <c r="BC65" t="s">
        <v>773</v>
      </c>
      <c r="BD65" s="1"/>
    </row>
    <row r="66" spans="54:56" ht="15">
      <c r="BB66" s="1"/>
      <c r="BC66" t="s">
        <v>774</v>
      </c>
      <c r="BD66" s="1"/>
    </row>
    <row r="67" spans="54:56" ht="15">
      <c r="BB67" s="1"/>
      <c r="BC67" t="s">
        <v>775</v>
      </c>
      <c r="BD67" s="1"/>
    </row>
    <row r="68" spans="54:56" ht="15">
      <c r="BB68" s="1"/>
      <c r="BC68" t="s">
        <v>776</v>
      </c>
      <c r="BD68" s="1"/>
    </row>
    <row r="69" spans="54:56" ht="15">
      <c r="BB69" s="1"/>
      <c r="BC69" t="s">
        <v>777</v>
      </c>
      <c r="BD69" s="1"/>
    </row>
    <row r="70" spans="54:56" ht="15">
      <c r="BB70" s="1"/>
      <c r="BC70" t="s">
        <v>778</v>
      </c>
      <c r="BD70" s="1"/>
    </row>
    <row r="71" spans="54:56" ht="15">
      <c r="BB71" s="1"/>
      <c r="BC71" t="s">
        <v>779</v>
      </c>
      <c r="BD71" s="1"/>
    </row>
    <row r="72" spans="54:56" ht="15">
      <c r="BB72" s="1"/>
      <c r="BC72" t="s">
        <v>780</v>
      </c>
      <c r="BD72" s="1"/>
    </row>
    <row r="73" spans="54:56" ht="15">
      <c r="BB73" s="1"/>
      <c r="BC73" t="s">
        <v>781</v>
      </c>
      <c r="BD73" s="1"/>
    </row>
    <row r="74" spans="54:56" ht="15">
      <c r="BB74" s="1"/>
      <c r="BC74" t="s">
        <v>782</v>
      </c>
      <c r="BD74" s="1"/>
    </row>
    <row r="75" spans="54:56" ht="15">
      <c r="BB75" s="1"/>
      <c r="BC75" t="s">
        <v>783</v>
      </c>
      <c r="BD75" s="1"/>
    </row>
    <row r="76" spans="54:56" ht="15">
      <c r="BB76" s="1"/>
      <c r="BC76" t="s">
        <v>784</v>
      </c>
      <c r="BD76" s="1"/>
    </row>
    <row r="77" spans="54:56" ht="15">
      <c r="BB77" s="1"/>
      <c r="BC77" t="s">
        <v>785</v>
      </c>
      <c r="BD77" s="1"/>
    </row>
    <row r="78" spans="54:56" ht="15">
      <c r="BB78" s="1"/>
      <c r="BC78" t="s">
        <v>786</v>
      </c>
      <c r="BD78" s="1"/>
    </row>
    <row r="79" spans="54:56" ht="15">
      <c r="BB79" s="1"/>
      <c r="BC79" t="s">
        <v>787</v>
      </c>
      <c r="BD79" s="1"/>
    </row>
    <row r="80" spans="54:56" ht="15">
      <c r="BB80" s="1"/>
      <c r="BC80" t="s">
        <v>788</v>
      </c>
      <c r="BD80" s="1"/>
    </row>
    <row r="81" spans="54:56" ht="15">
      <c r="BB81" s="1"/>
      <c r="BC81" t="s">
        <v>789</v>
      </c>
      <c r="BD81" s="1"/>
    </row>
    <row r="82" spans="54:56" ht="15">
      <c r="BB82" s="1"/>
      <c r="BC82" t="s">
        <v>790</v>
      </c>
      <c r="BD82" s="1"/>
    </row>
    <row r="83" spans="54:56" ht="15">
      <c r="BB83" s="1"/>
      <c r="BC83" t="s">
        <v>791</v>
      </c>
      <c r="BD83" s="1"/>
    </row>
    <row r="84" spans="54:56" ht="15">
      <c r="BB84" s="1"/>
      <c r="BC84" t="s">
        <v>792</v>
      </c>
      <c r="BD84" s="1"/>
    </row>
    <row r="85" spans="54:56" ht="15">
      <c r="BB85" s="1"/>
      <c r="BC85" t="s">
        <v>793</v>
      </c>
      <c r="BD85" s="1"/>
    </row>
    <row r="86" spans="54:56" ht="15">
      <c r="BB86" s="1"/>
      <c r="BC86" t="s">
        <v>794</v>
      </c>
      <c r="BD86" s="1"/>
    </row>
    <row r="87" spans="54:56" ht="15">
      <c r="BB87" s="1"/>
      <c r="BC87" t="s">
        <v>795</v>
      </c>
      <c r="BD87" s="1"/>
    </row>
    <row r="88" spans="54:56" ht="15">
      <c r="BB88" s="1"/>
      <c r="BC88" t="s">
        <v>796</v>
      </c>
      <c r="BD88" s="1"/>
    </row>
    <row r="89" spans="54:56" ht="15">
      <c r="BB89" s="1"/>
      <c r="BC89" t="s">
        <v>797</v>
      </c>
      <c r="BD89" s="1"/>
    </row>
    <row r="90" spans="54:56" ht="15">
      <c r="BB90" s="1"/>
      <c r="BC90" t="s">
        <v>798</v>
      </c>
      <c r="BD90" s="1"/>
    </row>
    <row r="91" spans="54:56" ht="15">
      <c r="BB91" s="1"/>
      <c r="BC91" t="s">
        <v>799</v>
      </c>
      <c r="BD91" s="1"/>
    </row>
    <row r="92" spans="54:56" ht="15">
      <c r="BB92" s="1"/>
      <c r="BC92" t="s">
        <v>800</v>
      </c>
      <c r="BD92" s="1"/>
    </row>
    <row r="93" spans="54:56" ht="15">
      <c r="BB93" s="1"/>
      <c r="BC93" t="s">
        <v>801</v>
      </c>
      <c r="BD93" s="1"/>
    </row>
    <row r="94" spans="54:56" ht="15">
      <c r="BB94" s="1"/>
      <c r="BC94" t="s">
        <v>802</v>
      </c>
      <c r="BD94" s="1"/>
    </row>
    <row r="95" spans="54:56" ht="15">
      <c r="BB95" s="1"/>
      <c r="BC95" t="s">
        <v>803</v>
      </c>
      <c r="BD95" s="1"/>
    </row>
    <row r="96" spans="54:56" ht="15">
      <c r="BB96" s="1"/>
      <c r="BC96" t="s">
        <v>804</v>
      </c>
      <c r="BD96" s="1"/>
    </row>
    <row r="97" spans="54:56" ht="15">
      <c r="BB97" s="1"/>
      <c r="BC97" t="s">
        <v>805</v>
      </c>
      <c r="BD97" s="1"/>
    </row>
    <row r="98" spans="54:56" ht="15">
      <c r="BB98" s="1"/>
      <c r="BC98" t="s">
        <v>806</v>
      </c>
      <c r="BD98" s="1"/>
    </row>
    <row r="99" spans="54:56" ht="15">
      <c r="BB99" s="1"/>
      <c r="BC99" t="s">
        <v>807</v>
      </c>
      <c r="BD99" s="1"/>
    </row>
    <row r="100" spans="54:56" ht="15">
      <c r="BB100" s="1"/>
      <c r="BC100" t="s">
        <v>808</v>
      </c>
      <c r="BD100" s="1"/>
    </row>
    <row r="101" spans="54:56" ht="15">
      <c r="BB101" s="1"/>
      <c r="BC101" t="s">
        <v>809</v>
      </c>
      <c r="BD101" s="1"/>
    </row>
    <row r="102" spans="54:56" ht="15">
      <c r="BB102" s="1"/>
      <c r="BC102" t="s">
        <v>810</v>
      </c>
      <c r="BD102" s="1"/>
    </row>
    <row r="103" spans="54:56" ht="15">
      <c r="BB103" s="1"/>
      <c r="BC103" t="s">
        <v>811</v>
      </c>
      <c r="BD103" s="1"/>
    </row>
    <row r="104" spans="54:56" ht="15">
      <c r="BB104" s="1"/>
      <c r="BC104" t="s">
        <v>812</v>
      </c>
      <c r="BD104" s="1"/>
    </row>
    <row r="105" spans="54:56" ht="15">
      <c r="BB105" s="1"/>
      <c r="BC105" t="s">
        <v>813</v>
      </c>
      <c r="BD105" s="1"/>
    </row>
    <row r="106" spans="54:56" ht="15">
      <c r="BB106" s="1"/>
      <c r="BC106" t="s">
        <v>814</v>
      </c>
      <c r="BD106" s="1"/>
    </row>
    <row r="107" spans="54:56" ht="15">
      <c r="BB107" s="1"/>
      <c r="BC107" t="s">
        <v>815</v>
      </c>
      <c r="BD107" s="1"/>
    </row>
    <row r="108" spans="54:56" ht="15">
      <c r="BB108" s="1"/>
      <c r="BC108" t="s">
        <v>816</v>
      </c>
      <c r="BD108" s="1"/>
    </row>
    <row r="109" spans="54:56" ht="15">
      <c r="BB109" s="1"/>
      <c r="BC109" t="s">
        <v>817</v>
      </c>
      <c r="BD109" s="1"/>
    </row>
    <row r="110" spans="54:56" ht="15">
      <c r="BB110" s="1"/>
      <c r="BC110" t="s">
        <v>818</v>
      </c>
      <c r="BD110" s="1"/>
    </row>
    <row r="111" spans="54:56" ht="15">
      <c r="BB111" s="1"/>
      <c r="BC111" t="s">
        <v>819</v>
      </c>
      <c r="BD111" s="1"/>
    </row>
    <row r="112" spans="54:56" ht="15">
      <c r="BB112" s="1"/>
      <c r="BC112" t="s">
        <v>820</v>
      </c>
      <c r="BD112" s="1"/>
    </row>
    <row r="113" spans="54:56" ht="15">
      <c r="BB113" s="1"/>
      <c r="BC113" t="s">
        <v>821</v>
      </c>
      <c r="BD113" s="1"/>
    </row>
    <row r="114" spans="54:56" ht="15">
      <c r="BB114" s="1"/>
      <c r="BC114" t="s">
        <v>822</v>
      </c>
      <c r="BD114" s="1"/>
    </row>
    <row r="115" spans="54:56" ht="15">
      <c r="BB115" s="1"/>
      <c r="BC115" t="s">
        <v>823</v>
      </c>
      <c r="BD115" s="1"/>
    </row>
    <row r="116" spans="54:56" ht="15">
      <c r="BB116" s="1"/>
      <c r="BC116" t="s">
        <v>824</v>
      </c>
      <c r="BD116" s="1"/>
    </row>
    <row r="117" spans="54:56" ht="15">
      <c r="BB117" s="1"/>
      <c r="BC117" t="s">
        <v>825</v>
      </c>
      <c r="BD117" s="1"/>
    </row>
    <row r="118" spans="54:56" ht="15">
      <c r="BB118" s="1"/>
      <c r="BC118" t="s">
        <v>826</v>
      </c>
      <c r="BD118" s="1"/>
    </row>
    <row r="119" spans="54:56" ht="15">
      <c r="BB119" s="1"/>
      <c r="BC119" t="s">
        <v>827</v>
      </c>
      <c r="BD119" s="1"/>
    </row>
    <row r="120" spans="54:56" ht="15">
      <c r="BB120" s="1"/>
      <c r="BC120" t="s">
        <v>828</v>
      </c>
      <c r="BD120" s="1"/>
    </row>
    <row r="121" spans="54:56" ht="15">
      <c r="BB121" s="1"/>
      <c r="BC121" t="s">
        <v>829</v>
      </c>
      <c r="BD121" s="1"/>
    </row>
    <row r="122" spans="54:56" ht="15">
      <c r="BB122" s="1"/>
      <c r="BC122" t="s">
        <v>830</v>
      </c>
      <c r="BD122" s="1"/>
    </row>
    <row r="123" spans="54:56" ht="15">
      <c r="BB123" s="1"/>
      <c r="BC123" t="s">
        <v>831</v>
      </c>
      <c r="BD123" s="1"/>
    </row>
    <row r="124" spans="54:56" ht="15">
      <c r="BB124" s="1"/>
      <c r="BC124" t="s">
        <v>832</v>
      </c>
      <c r="BD124" s="1"/>
    </row>
    <row r="125" spans="54:56" ht="15">
      <c r="BB125" s="1"/>
      <c r="BC125" t="s">
        <v>833</v>
      </c>
      <c r="BD125" s="1"/>
    </row>
    <row r="126" spans="54:56" ht="15">
      <c r="BB126" s="1"/>
      <c r="BC126" t="s">
        <v>834</v>
      </c>
      <c r="BD126" s="1"/>
    </row>
    <row r="127" spans="54:56" ht="15">
      <c r="BB127" s="1"/>
      <c r="BC127" t="s">
        <v>835</v>
      </c>
      <c r="BD127" s="1"/>
    </row>
    <row r="128" spans="54:56" ht="15">
      <c r="BB128" s="1"/>
      <c r="BC128" t="s">
        <v>836</v>
      </c>
      <c r="BD128" s="1"/>
    </row>
    <row r="129" spans="54:56" ht="15">
      <c r="BB129" s="1"/>
      <c r="BC129" t="s">
        <v>837</v>
      </c>
      <c r="BD129" s="1"/>
    </row>
    <row r="130" spans="54:56" ht="15">
      <c r="BB130" s="1"/>
      <c r="BC130" t="s">
        <v>838</v>
      </c>
      <c r="BD130" s="1"/>
    </row>
    <row r="131" spans="54:56" ht="15">
      <c r="BB131" s="1"/>
      <c r="BC131" t="s">
        <v>839</v>
      </c>
      <c r="BD131" s="1"/>
    </row>
    <row r="132" spans="54:56" ht="15">
      <c r="BB132" s="1"/>
      <c r="BC132" t="s">
        <v>840</v>
      </c>
      <c r="BD132" s="1"/>
    </row>
    <row r="133" spans="54:56" ht="15">
      <c r="BB133" s="1"/>
      <c r="BC133" t="s">
        <v>841</v>
      </c>
      <c r="BD133" s="1"/>
    </row>
    <row r="134" spans="54:56" ht="15">
      <c r="BB134" s="1"/>
      <c r="BC134" t="s">
        <v>842</v>
      </c>
      <c r="BD134" s="1"/>
    </row>
    <row r="135" spans="54:56" ht="15">
      <c r="BB135" s="1"/>
      <c r="BC135" t="s">
        <v>843</v>
      </c>
      <c r="BD135" s="1"/>
    </row>
    <row r="136" spans="54:56" ht="15">
      <c r="BB136" s="1"/>
      <c r="BC136" t="s">
        <v>844</v>
      </c>
      <c r="BD136" s="1"/>
    </row>
    <row r="137" spans="54:56" ht="15">
      <c r="BB137" s="1"/>
      <c r="BC137" t="s">
        <v>845</v>
      </c>
      <c r="BD137" s="1"/>
    </row>
    <row r="138" spans="54:56" ht="15">
      <c r="BB138" s="1"/>
      <c r="BC138" t="s">
        <v>846</v>
      </c>
      <c r="BD138" s="1"/>
    </row>
    <row r="139" spans="54:56" ht="15">
      <c r="BB139" s="1"/>
      <c r="BC139" t="s">
        <v>847</v>
      </c>
      <c r="BD139" s="1"/>
    </row>
    <row r="140" spans="54:56" ht="15">
      <c r="BB140" s="1"/>
      <c r="BC140" t="s">
        <v>848</v>
      </c>
      <c r="BD140" s="1"/>
    </row>
    <row r="141" spans="54:56" ht="15">
      <c r="BB141" s="1"/>
      <c r="BC141" t="s">
        <v>849</v>
      </c>
      <c r="BD141" s="1"/>
    </row>
    <row r="142" spans="54:56" ht="15">
      <c r="BB142" s="1"/>
      <c r="BC142" t="s">
        <v>850</v>
      </c>
      <c r="BD142" s="1"/>
    </row>
    <row r="143" spans="54:56" ht="15">
      <c r="BB143" s="1"/>
      <c r="BC143" t="s">
        <v>851</v>
      </c>
      <c r="BD143" s="1"/>
    </row>
    <row r="144" spans="54:56" ht="15">
      <c r="BB144" s="1"/>
      <c r="BC144" t="s">
        <v>852</v>
      </c>
      <c r="BD144" s="1"/>
    </row>
    <row r="145" spans="54:56" ht="15">
      <c r="BB145" s="1"/>
      <c r="BC145" t="s">
        <v>853</v>
      </c>
      <c r="BD145" s="1"/>
    </row>
    <row r="146" spans="54:56" ht="15">
      <c r="BB146" s="1"/>
      <c r="BC146" t="s">
        <v>854</v>
      </c>
      <c r="BD146" s="1"/>
    </row>
    <row r="147" spans="54:56" ht="15">
      <c r="BB147" s="1"/>
      <c r="BC147" t="s">
        <v>855</v>
      </c>
      <c r="BD147" s="1"/>
    </row>
    <row r="148" spans="54:56" ht="15">
      <c r="BB148" s="1"/>
      <c r="BC148" t="s">
        <v>856</v>
      </c>
      <c r="BD148" s="1"/>
    </row>
    <row r="149" spans="54:56" ht="15">
      <c r="BB149" s="1"/>
      <c r="BC149" t="s">
        <v>857</v>
      </c>
      <c r="BD149" s="1"/>
    </row>
    <row r="150" spans="54:56" ht="15">
      <c r="BB150" s="1"/>
      <c r="BC150" t="s">
        <v>858</v>
      </c>
      <c r="BD150" s="1"/>
    </row>
    <row r="151" spans="54:56" ht="15">
      <c r="BB151" s="1"/>
      <c r="BC151" t="s">
        <v>859</v>
      </c>
      <c r="BD151" s="1"/>
    </row>
    <row r="152" spans="54:56" ht="15">
      <c r="BB152" s="1"/>
      <c r="BC152" t="s">
        <v>860</v>
      </c>
      <c r="BD152" s="1"/>
    </row>
    <row r="153" spans="54:56" ht="15">
      <c r="BB153" s="1"/>
      <c r="BC153" t="s">
        <v>861</v>
      </c>
      <c r="BD153" s="1"/>
    </row>
    <row r="154" spans="54:56" ht="15">
      <c r="BB154" s="1"/>
      <c r="BC154" t="s">
        <v>862</v>
      </c>
      <c r="BD154" s="1"/>
    </row>
    <row r="155" spans="54:56" ht="15">
      <c r="BB155" s="1"/>
      <c r="BC155" t="s">
        <v>863</v>
      </c>
      <c r="BD155" s="1"/>
    </row>
    <row r="156" spans="54:56" ht="15">
      <c r="BB156" s="1"/>
      <c r="BC156" t="s">
        <v>864</v>
      </c>
      <c r="BD156" s="1"/>
    </row>
    <row r="157" spans="54:56" ht="15">
      <c r="BB157" s="1"/>
      <c r="BC157" t="s">
        <v>865</v>
      </c>
      <c r="BD157" s="1"/>
    </row>
    <row r="158" spans="54:56" ht="15">
      <c r="BB158" s="1"/>
      <c r="BC158" t="s">
        <v>866</v>
      </c>
      <c r="BD158" s="1"/>
    </row>
    <row r="159" spans="54:56" ht="15">
      <c r="BB159" s="1"/>
      <c r="BC159" t="s">
        <v>867</v>
      </c>
      <c r="BD159" s="1"/>
    </row>
    <row r="160" spans="54:56" ht="15">
      <c r="BB160" s="1"/>
      <c r="BC160" t="s">
        <v>868</v>
      </c>
      <c r="BD160" s="1"/>
    </row>
    <row r="161" spans="54:56" ht="15">
      <c r="BB161" s="1"/>
      <c r="BC161" t="s">
        <v>869</v>
      </c>
      <c r="BD161" s="1"/>
    </row>
    <row r="162" spans="54:56" ht="15">
      <c r="BB162" s="1"/>
      <c r="BC162" t="s">
        <v>870</v>
      </c>
      <c r="BD162" s="1"/>
    </row>
    <row r="163" spans="54:56" ht="15">
      <c r="BB163" s="1"/>
      <c r="BC163" t="s">
        <v>871</v>
      </c>
      <c r="BD163" s="1"/>
    </row>
    <row r="164" spans="54:56" ht="15">
      <c r="BB164" s="1"/>
      <c r="BC164" t="s">
        <v>872</v>
      </c>
      <c r="BD164" s="1"/>
    </row>
    <row r="165" spans="54:56" ht="15">
      <c r="BB165" s="1"/>
      <c r="BC165" t="s">
        <v>873</v>
      </c>
      <c r="BD165" s="1"/>
    </row>
    <row r="166" spans="54:56" ht="15">
      <c r="BB166" s="1"/>
      <c r="BC166" t="s">
        <v>874</v>
      </c>
      <c r="BD166" s="1"/>
    </row>
    <row r="167" spans="54:56" ht="15">
      <c r="BB167" s="1"/>
      <c r="BC167" t="s">
        <v>875</v>
      </c>
      <c r="BD167" s="1"/>
    </row>
    <row r="168" spans="54:56" ht="15">
      <c r="BB168" s="1"/>
      <c r="BC168" t="s">
        <v>876</v>
      </c>
      <c r="BD168" s="1"/>
    </row>
    <row r="169" spans="54:56" ht="15">
      <c r="BB169" s="1"/>
      <c r="BC169" t="s">
        <v>877</v>
      </c>
      <c r="BD169" s="1"/>
    </row>
    <row r="170" spans="54:56" ht="15">
      <c r="BB170" s="1"/>
      <c r="BC170" t="s">
        <v>878</v>
      </c>
      <c r="BD170" s="1"/>
    </row>
    <row r="171" spans="54:56" ht="15">
      <c r="BB171" s="1"/>
      <c r="BC171" t="s">
        <v>879</v>
      </c>
      <c r="BD171" s="1"/>
    </row>
    <row r="172" spans="54:56" ht="15">
      <c r="BB172" s="1"/>
      <c r="BC172" t="s">
        <v>880</v>
      </c>
      <c r="BD172" s="1"/>
    </row>
    <row r="173" spans="54:56" ht="15">
      <c r="BB173" s="1"/>
      <c r="BC173" t="s">
        <v>881</v>
      </c>
      <c r="BD173" s="1"/>
    </row>
    <row r="174" spans="54:56" ht="15">
      <c r="BB174" s="1"/>
      <c r="BC174" t="s">
        <v>882</v>
      </c>
      <c r="BD174" s="1"/>
    </row>
    <row r="175" spans="54:56" ht="15">
      <c r="BB175" s="1"/>
      <c r="BC175" t="s">
        <v>883</v>
      </c>
      <c r="BD175" s="1"/>
    </row>
    <row r="176" spans="54:56" ht="15">
      <c r="BB176" s="1"/>
      <c r="BC176" t="s">
        <v>884</v>
      </c>
      <c r="BD176" s="1"/>
    </row>
    <row r="177" spans="54:56" ht="15">
      <c r="BB177" s="1"/>
      <c r="BC177" t="s">
        <v>885</v>
      </c>
      <c r="BD177" s="1"/>
    </row>
    <row r="178" spans="54:56" ht="15">
      <c r="BB178" s="1"/>
      <c r="BC178" t="s">
        <v>886</v>
      </c>
      <c r="BD178" s="1"/>
    </row>
    <row r="179" spans="54:56" ht="15">
      <c r="BB179" s="1"/>
      <c r="BC179" t="s">
        <v>887</v>
      </c>
      <c r="BD179" s="1"/>
    </row>
    <row r="180" spans="54:56" ht="15">
      <c r="BB180" s="1"/>
      <c r="BC180" t="s">
        <v>888</v>
      </c>
      <c r="BD180" s="1"/>
    </row>
    <row r="181" spans="54:56" ht="15">
      <c r="BB181" s="1"/>
      <c r="BC181" t="s">
        <v>889</v>
      </c>
      <c r="BD181" s="1"/>
    </row>
    <row r="182" spans="54:56" ht="15">
      <c r="BB182" s="1"/>
      <c r="BC182" t="s">
        <v>890</v>
      </c>
      <c r="BD182" s="1"/>
    </row>
    <row r="183" spans="54:56" ht="15">
      <c r="BB183" s="1"/>
      <c r="BC183" t="s">
        <v>891</v>
      </c>
      <c r="BD183" s="1"/>
    </row>
    <row r="184" spans="54:56" ht="15">
      <c r="BB184" s="1"/>
      <c r="BC184" t="s">
        <v>892</v>
      </c>
      <c r="BD184" s="1"/>
    </row>
    <row r="185" spans="54:56" ht="15">
      <c r="BB185" s="1"/>
      <c r="BC185" t="s">
        <v>893</v>
      </c>
      <c r="BD185" s="1"/>
    </row>
    <row r="186" spans="54:56" ht="15">
      <c r="BB186" s="1"/>
      <c r="BC186" t="s">
        <v>894</v>
      </c>
      <c r="BD186" s="1"/>
    </row>
    <row r="187" spans="54:56" ht="15">
      <c r="BB187" s="1"/>
      <c r="BC187" t="s">
        <v>895</v>
      </c>
      <c r="BD187" s="1"/>
    </row>
    <row r="188" spans="54:56" ht="15">
      <c r="BB188" s="1"/>
      <c r="BC188" t="s">
        <v>896</v>
      </c>
      <c r="BD188" s="1"/>
    </row>
    <row r="189" spans="54:56" ht="15">
      <c r="BB189" s="1"/>
      <c r="BC189" t="s">
        <v>897</v>
      </c>
      <c r="BD189" s="1"/>
    </row>
    <row r="190" spans="54:56" ht="15">
      <c r="BB190" s="1"/>
      <c r="BC190" t="s">
        <v>898</v>
      </c>
      <c r="BD190" s="1"/>
    </row>
    <row r="191" spans="54:56" ht="15">
      <c r="BB191" s="1"/>
      <c r="BC191" t="s">
        <v>899</v>
      </c>
      <c r="BD191" s="1"/>
    </row>
    <row r="192" spans="54:56" ht="15">
      <c r="BB192" s="1"/>
      <c r="BC192" t="s">
        <v>900</v>
      </c>
      <c r="BD192" s="1"/>
    </row>
    <row r="193" spans="54:56" ht="15">
      <c r="BB193" s="1"/>
      <c r="BC193" t="s">
        <v>901</v>
      </c>
      <c r="BD193" s="1"/>
    </row>
    <row r="194" spans="54:56" ht="15">
      <c r="BB194" s="1"/>
      <c r="BC194" t="s">
        <v>902</v>
      </c>
      <c r="BD194" s="1"/>
    </row>
    <row r="195" spans="54:56" ht="15">
      <c r="BB195" s="1"/>
      <c r="BC195" t="s">
        <v>903</v>
      </c>
      <c r="BD195" s="1"/>
    </row>
    <row r="196" spans="54:56" ht="15">
      <c r="BB196" s="1"/>
      <c r="BC196" t="s">
        <v>904</v>
      </c>
      <c r="BD196" s="1"/>
    </row>
    <row r="197" spans="54:56" ht="15">
      <c r="BB197" s="1"/>
      <c r="BC197" t="s">
        <v>905</v>
      </c>
      <c r="BD197" s="1"/>
    </row>
    <row r="198" spans="54:56" ht="15">
      <c r="BB198" s="1"/>
      <c r="BC198" t="s">
        <v>906</v>
      </c>
      <c r="BD198" s="1"/>
    </row>
    <row r="199" spans="54:56" ht="15">
      <c r="BB199" s="1"/>
      <c r="BC199" t="s">
        <v>907</v>
      </c>
      <c r="BD199" s="1"/>
    </row>
    <row r="200" spans="54:56" ht="15">
      <c r="BB200" s="1"/>
      <c r="BC200" t="s">
        <v>908</v>
      </c>
      <c r="BD200" s="1"/>
    </row>
    <row r="201" spans="54:56" ht="15">
      <c r="BB201" s="1"/>
      <c r="BC201" t="s">
        <v>909</v>
      </c>
      <c r="BD201" s="1"/>
    </row>
    <row r="202" spans="54:56" ht="15">
      <c r="BB202" s="1"/>
      <c r="BC202" t="s">
        <v>910</v>
      </c>
      <c r="BD202" s="1"/>
    </row>
    <row r="203" spans="54:56" ht="15">
      <c r="BB203" s="1"/>
      <c r="BC203" t="s">
        <v>911</v>
      </c>
      <c r="BD203" s="1"/>
    </row>
    <row r="204" spans="54:56" ht="15">
      <c r="BB204" s="1"/>
      <c r="BC204" t="s">
        <v>912</v>
      </c>
      <c r="BD204" s="1"/>
    </row>
    <row r="205" spans="54:56" ht="15">
      <c r="BB205" s="1"/>
      <c r="BC205" t="s">
        <v>913</v>
      </c>
      <c r="BD205" s="1"/>
    </row>
    <row r="206" spans="54:56" ht="15">
      <c r="BB206" s="1"/>
      <c r="BC206" t="s">
        <v>914</v>
      </c>
      <c r="BD206" s="1"/>
    </row>
    <row r="207" spans="54:56" ht="15">
      <c r="BB207" s="1"/>
      <c r="BC207" t="s">
        <v>915</v>
      </c>
      <c r="BD207" s="1"/>
    </row>
    <row r="208" spans="54:56" ht="15">
      <c r="BB208" s="1"/>
      <c r="BC208" t="s">
        <v>919</v>
      </c>
      <c r="BD208" s="1"/>
    </row>
    <row r="209" spans="54:56" ht="15">
      <c r="BB209" s="1"/>
      <c r="BC209" t="s">
        <v>920</v>
      </c>
      <c r="BD209" s="1"/>
    </row>
    <row r="210" spans="54:56" ht="15">
      <c r="BB210" s="1"/>
      <c r="BC210" t="s">
        <v>921</v>
      </c>
      <c r="BD210" s="1"/>
    </row>
    <row r="211" spans="54:56" ht="15">
      <c r="BB211" s="1"/>
      <c r="BC211" t="s">
        <v>922</v>
      </c>
      <c r="BD211" s="1"/>
    </row>
    <row r="212" spans="54:56" ht="15">
      <c r="BB212" s="1"/>
      <c r="BC212" t="s">
        <v>923</v>
      </c>
      <c r="BD212" s="1"/>
    </row>
    <row r="213" spans="54:56" ht="15">
      <c r="BB213" s="1"/>
      <c r="BC213" t="s">
        <v>924</v>
      </c>
      <c r="BD213" s="1"/>
    </row>
    <row r="214" spans="54:56" ht="15">
      <c r="BB214" s="1"/>
      <c r="BC214" t="s">
        <v>925</v>
      </c>
      <c r="BD214" s="1"/>
    </row>
    <row r="215" spans="54:56" ht="15">
      <c r="BB215" s="1"/>
      <c r="BC215" t="s">
        <v>926</v>
      </c>
      <c r="BD215" s="1"/>
    </row>
    <row r="216" spans="54:56" ht="15">
      <c r="BB216" s="1"/>
      <c r="BC216" t="s">
        <v>927</v>
      </c>
      <c r="BD216" s="1"/>
    </row>
    <row r="217" spans="54:56" ht="15">
      <c r="BB217" s="1"/>
      <c r="BC217" t="s">
        <v>928</v>
      </c>
      <c r="BD217" s="1"/>
    </row>
    <row r="218" spans="54:56" ht="15">
      <c r="BB218" s="1"/>
      <c r="BC218" t="s">
        <v>929</v>
      </c>
      <c r="BD218" s="1"/>
    </row>
    <row r="219" spans="54:56" ht="15">
      <c r="BB219" s="1"/>
      <c r="BC219" t="s">
        <v>930</v>
      </c>
      <c r="BD219" s="1"/>
    </row>
    <row r="220" spans="54:56" ht="15">
      <c r="BB220" s="1"/>
      <c r="BC220" t="s">
        <v>931</v>
      </c>
      <c r="BD220" s="1"/>
    </row>
    <row r="221" spans="54:56" ht="15">
      <c r="BB221" s="1"/>
      <c r="BC221" t="s">
        <v>932</v>
      </c>
      <c r="BD221" s="1"/>
    </row>
    <row r="222" spans="54:56" ht="15">
      <c r="BB222" s="1"/>
      <c r="BC222" t="s">
        <v>933</v>
      </c>
      <c r="BD222" s="1"/>
    </row>
    <row r="223" spans="54:56" ht="15">
      <c r="BB223" s="1"/>
      <c r="BC223" t="s">
        <v>934</v>
      </c>
      <c r="BD223" s="1"/>
    </row>
    <row r="224" spans="54:56" ht="15">
      <c r="BB224" s="1"/>
      <c r="BC224" t="s">
        <v>935</v>
      </c>
      <c r="BD224" s="1"/>
    </row>
    <row r="225" spans="54:56" ht="15">
      <c r="BB225" s="1"/>
      <c r="BC225" t="s">
        <v>936</v>
      </c>
      <c r="BD225" s="1"/>
    </row>
    <row r="226" spans="54:56" ht="15">
      <c r="BB226" s="1"/>
      <c r="BC226" t="s">
        <v>937</v>
      </c>
      <c r="BD226" s="1"/>
    </row>
    <row r="227" spans="54:56" ht="15">
      <c r="BB227" s="1"/>
      <c r="BC227" t="s">
        <v>938</v>
      </c>
      <c r="BD227" s="1"/>
    </row>
    <row r="228" spans="54:56" ht="15">
      <c r="BB228" s="1"/>
      <c r="BC228" t="s">
        <v>939</v>
      </c>
      <c r="BD228" s="1"/>
    </row>
    <row r="229" spans="54:56" ht="15">
      <c r="BB229" s="1"/>
      <c r="BC229" t="s">
        <v>940</v>
      </c>
      <c r="BD229" s="1"/>
    </row>
    <row r="230" spans="54:56" ht="15">
      <c r="BB230" s="1"/>
      <c r="BC230" t="s">
        <v>941</v>
      </c>
      <c r="BD230" s="1"/>
    </row>
    <row r="231" spans="54:56" ht="15">
      <c r="BB231" s="1"/>
      <c r="BC231" t="s">
        <v>942</v>
      </c>
      <c r="BD231" s="1"/>
    </row>
    <row r="232" spans="54:56" ht="15">
      <c r="BB232" s="1"/>
      <c r="BC232" t="s">
        <v>943</v>
      </c>
      <c r="BD232" s="1"/>
    </row>
    <row r="233" spans="54:56" ht="15">
      <c r="BB233" s="1"/>
      <c r="BC233" t="s">
        <v>944</v>
      </c>
      <c r="BD233" s="1"/>
    </row>
    <row r="234" spans="54:56" ht="15">
      <c r="BB234" s="1"/>
      <c r="BC234" t="s">
        <v>945</v>
      </c>
      <c r="BD234" s="1"/>
    </row>
    <row r="235" spans="54:56" ht="15">
      <c r="BB235" s="1"/>
      <c r="BC235" t="s">
        <v>946</v>
      </c>
      <c r="BD235" s="1"/>
    </row>
    <row r="236" spans="54:56" ht="15">
      <c r="BB236" s="1"/>
      <c r="BC236" t="s">
        <v>947</v>
      </c>
      <c r="BD236" s="1"/>
    </row>
    <row r="237" spans="54:56" ht="15">
      <c r="BB237" s="1"/>
      <c r="BC237" t="s">
        <v>948</v>
      </c>
      <c r="BD237" s="1"/>
    </row>
    <row r="238" spans="54:56" ht="15">
      <c r="BB238" s="1"/>
      <c r="BC238" t="s">
        <v>949</v>
      </c>
      <c r="BD238" s="1"/>
    </row>
    <row r="239" spans="54:56" ht="15">
      <c r="BB239" s="1"/>
      <c r="BC239" t="s">
        <v>950</v>
      </c>
      <c r="BD239" s="1"/>
    </row>
    <row r="240" spans="54:56" ht="15">
      <c r="BB240" s="1"/>
      <c r="BC240" t="s">
        <v>951</v>
      </c>
      <c r="BD240" s="1"/>
    </row>
    <row r="241" spans="54:56" ht="15">
      <c r="BB241" s="1"/>
      <c r="BC241" t="s">
        <v>952</v>
      </c>
      <c r="BD241" s="1"/>
    </row>
    <row r="242" spans="54:56" ht="15">
      <c r="BB242" s="1"/>
      <c r="BC242" t="s">
        <v>953</v>
      </c>
      <c r="BD242" s="1"/>
    </row>
    <row r="243" spans="54:56" ht="15">
      <c r="BB243" s="1"/>
      <c r="BC243" t="s">
        <v>954</v>
      </c>
      <c r="BD243" s="1"/>
    </row>
    <row r="244" spans="54:56" ht="15">
      <c r="BB244" s="1"/>
      <c r="BC244" t="s">
        <v>955</v>
      </c>
      <c r="BD244" s="1"/>
    </row>
    <row r="245" spans="54:56" ht="15">
      <c r="BB245" s="1"/>
      <c r="BC245" t="s">
        <v>956</v>
      </c>
      <c r="BD245" s="1"/>
    </row>
    <row r="246" spans="54:56" ht="15">
      <c r="BB246" s="1"/>
      <c r="BC246" t="s">
        <v>957</v>
      </c>
      <c r="BD246" s="1"/>
    </row>
    <row r="247" spans="54:56" ht="15">
      <c r="BB247" s="1"/>
      <c r="BC247" t="s">
        <v>958</v>
      </c>
      <c r="BD247" s="1"/>
    </row>
    <row r="248" spans="54:56" ht="15">
      <c r="BB248" s="1"/>
      <c r="BC248" t="s">
        <v>959</v>
      </c>
      <c r="BD248" s="1"/>
    </row>
    <row r="249" spans="54:56" ht="15">
      <c r="BB249" s="1"/>
      <c r="BC249" t="s">
        <v>960</v>
      </c>
      <c r="BD249" s="1"/>
    </row>
    <row r="250" spans="54:56" ht="15">
      <c r="BB250" s="1"/>
      <c r="BC250" t="s">
        <v>961</v>
      </c>
      <c r="BD250" s="1"/>
    </row>
    <row r="251" spans="54:56" ht="15">
      <c r="BB251" s="1"/>
      <c r="BC251" t="s">
        <v>962</v>
      </c>
      <c r="BD251" s="1"/>
    </row>
    <row r="252" spans="54:56" ht="15">
      <c r="BB252" s="1"/>
      <c r="BC252" t="s">
        <v>963</v>
      </c>
      <c r="BD252" s="1"/>
    </row>
    <row r="253" spans="54:56" ht="15">
      <c r="BB253" s="1"/>
      <c r="BC253" t="s">
        <v>964</v>
      </c>
      <c r="BD253" s="1"/>
    </row>
    <row r="254" spans="54:56" ht="15">
      <c r="BB254" s="1"/>
      <c r="BC254" t="s">
        <v>965</v>
      </c>
      <c r="BD254" s="1"/>
    </row>
    <row r="255" spans="54:56" ht="15">
      <c r="BB255" s="1"/>
      <c r="BC255" t="s">
        <v>966</v>
      </c>
      <c r="BD255" s="1"/>
    </row>
    <row r="256" spans="54:56" ht="15">
      <c r="BB256" s="1"/>
      <c r="BC256" t="s">
        <v>967</v>
      </c>
      <c r="BD256" s="1"/>
    </row>
    <row r="257" spans="54:56" ht="15">
      <c r="BB257" s="1"/>
      <c r="BC257" t="s">
        <v>968</v>
      </c>
      <c r="BD257" s="1"/>
    </row>
    <row r="258" spans="54:56" ht="15">
      <c r="BB258" s="1"/>
      <c r="BC258" t="s">
        <v>969</v>
      </c>
      <c r="BD258" s="1"/>
    </row>
    <row r="259" spans="54:56" ht="15">
      <c r="BB259" s="1"/>
      <c r="BC259" t="s">
        <v>970</v>
      </c>
      <c r="BD259" s="1"/>
    </row>
    <row r="260" spans="54:56" ht="15">
      <c r="BB260" s="1"/>
      <c r="BC260" t="s">
        <v>971</v>
      </c>
      <c r="BD260" s="1"/>
    </row>
    <row r="261" spans="54:56" ht="15">
      <c r="BB261" s="1"/>
      <c r="BC261" t="s">
        <v>972</v>
      </c>
      <c r="BD261" s="1"/>
    </row>
    <row r="262" spans="54:56" ht="15">
      <c r="BB262" s="1"/>
      <c r="BC262" t="s">
        <v>973</v>
      </c>
      <c r="BD262" s="1"/>
    </row>
    <row r="263" spans="54:56" ht="15">
      <c r="BB263" s="1"/>
      <c r="BC263" t="s">
        <v>974</v>
      </c>
      <c r="BD263" s="1"/>
    </row>
    <row r="264" spans="54:56" ht="15">
      <c r="BB264" s="1"/>
      <c r="BC264" t="s">
        <v>975</v>
      </c>
      <c r="BD264" s="1"/>
    </row>
    <row r="265" spans="54:56" ht="15">
      <c r="BB265" s="1"/>
      <c r="BC265" t="s">
        <v>976</v>
      </c>
      <c r="BD265" s="1"/>
    </row>
    <row r="266" spans="54:56" ht="15">
      <c r="BB266" s="1"/>
      <c r="BC266" t="s">
        <v>977</v>
      </c>
      <c r="BD266" s="1"/>
    </row>
    <row r="267" spans="54:56" ht="15">
      <c r="BB267" s="1"/>
      <c r="BC267" t="s">
        <v>978</v>
      </c>
      <c r="BD267" s="1"/>
    </row>
    <row r="268" spans="54:56" ht="15">
      <c r="BB268" s="1"/>
      <c r="BC268" t="s">
        <v>979</v>
      </c>
      <c r="BD268" s="1"/>
    </row>
    <row r="269" spans="54:56" ht="15">
      <c r="BB269" s="1"/>
      <c r="BC269" t="s">
        <v>980</v>
      </c>
      <c r="BD269" s="1"/>
    </row>
    <row r="270" spans="54:56" ht="15">
      <c r="BB270" s="1"/>
      <c r="BC270" t="s">
        <v>981</v>
      </c>
      <c r="BD270" s="1"/>
    </row>
    <row r="271" spans="54:56" ht="15">
      <c r="BB271" s="1"/>
      <c r="BC271" t="s">
        <v>982</v>
      </c>
      <c r="BD271" s="1"/>
    </row>
    <row r="272" spans="54:56" ht="15">
      <c r="BB272" s="1"/>
      <c r="BC272" t="s">
        <v>983</v>
      </c>
      <c r="BD272" s="1"/>
    </row>
    <row r="273" spans="54:56" ht="15">
      <c r="BB273" s="1"/>
      <c r="BC273" t="s">
        <v>984</v>
      </c>
      <c r="BD273" s="1"/>
    </row>
    <row r="274" spans="54:56" ht="15">
      <c r="BB274" s="1"/>
      <c r="BC274" t="s">
        <v>985</v>
      </c>
      <c r="BD274" s="1"/>
    </row>
    <row r="275" spans="54:56" ht="15">
      <c r="BB275" s="1"/>
      <c r="BC275" t="s">
        <v>986</v>
      </c>
      <c r="BD275" s="1"/>
    </row>
    <row r="276" spans="54:56" ht="15">
      <c r="BB276" s="1"/>
      <c r="BC276" t="s">
        <v>986</v>
      </c>
      <c r="BD276" s="1"/>
    </row>
    <row r="277" spans="54:56" ht="15">
      <c r="BB277" s="1"/>
      <c r="BC277" t="s">
        <v>987</v>
      </c>
      <c r="BD277" s="1"/>
    </row>
    <row r="278" spans="54:56" ht="15">
      <c r="BB278" s="1"/>
      <c r="BC278" t="s">
        <v>988</v>
      </c>
      <c r="BD278" s="1"/>
    </row>
    <row r="279" spans="54:56" ht="15">
      <c r="BB279" s="1"/>
      <c r="BC279" t="s">
        <v>989</v>
      </c>
      <c r="BD279" s="1"/>
    </row>
    <row r="280" spans="54:56" ht="15">
      <c r="BB280" s="1"/>
      <c r="BC280" t="s">
        <v>990</v>
      </c>
      <c r="BD280" s="1"/>
    </row>
    <row r="281" spans="54:56" ht="15">
      <c r="BB281" s="1"/>
      <c r="BC281" t="s">
        <v>991</v>
      </c>
      <c r="BD281" s="1"/>
    </row>
    <row r="282" spans="54:56" ht="15">
      <c r="BB282" s="1"/>
      <c r="BC282" t="s">
        <v>992</v>
      </c>
      <c r="BD282" s="1"/>
    </row>
    <row r="283" spans="54:56" ht="15">
      <c r="BB283" s="1"/>
      <c r="BC283" t="s">
        <v>993</v>
      </c>
      <c r="BD283" s="1"/>
    </row>
    <row r="284" spans="54:56" ht="15">
      <c r="BB284" s="1"/>
      <c r="BC284" t="s">
        <v>994</v>
      </c>
      <c r="BD284" s="1"/>
    </row>
    <row r="285" spans="54:56" ht="15">
      <c r="BB285" s="1"/>
      <c r="BC285" t="s">
        <v>995</v>
      </c>
      <c r="BD285" s="1"/>
    </row>
    <row r="286" spans="54:56" ht="15">
      <c r="BB286" s="1"/>
      <c r="BC286" t="s">
        <v>996</v>
      </c>
      <c r="BD286" s="1"/>
    </row>
    <row r="287" spans="54:56" ht="15">
      <c r="BB287" s="1"/>
      <c r="BC287" t="s">
        <v>997</v>
      </c>
      <c r="BD287" s="1"/>
    </row>
    <row r="288" spans="54:56" ht="15">
      <c r="BB288" s="1"/>
      <c r="BC288" t="s">
        <v>998</v>
      </c>
      <c r="BD288" s="1"/>
    </row>
    <row r="289" spans="54:56" ht="15">
      <c r="BB289" s="1"/>
      <c r="BC289" t="s">
        <v>999</v>
      </c>
      <c r="BD289" s="1"/>
    </row>
    <row r="290" spans="54:56" ht="15">
      <c r="BB290" s="1"/>
      <c r="BC290" t="s">
        <v>1000</v>
      </c>
      <c r="BD290" s="1"/>
    </row>
    <row r="291" spans="54:56" ht="15">
      <c r="BB291" s="1"/>
      <c r="BC291" t="s">
        <v>1001</v>
      </c>
      <c r="BD291" s="1"/>
    </row>
    <row r="292" spans="54:56" ht="15">
      <c r="BB292" s="1"/>
      <c r="BC292" t="s">
        <v>1002</v>
      </c>
      <c r="BD292" s="1"/>
    </row>
    <row r="293" spans="54:56" ht="15">
      <c r="BB293" s="1"/>
      <c r="BC293" t="s">
        <v>1003</v>
      </c>
      <c r="BD293" s="1"/>
    </row>
    <row r="294" spans="54:56" ht="15">
      <c r="BB294" s="1"/>
      <c r="BC294" t="s">
        <v>1004</v>
      </c>
      <c r="BD294" s="1"/>
    </row>
    <row r="295" spans="54:56" ht="15">
      <c r="BB295" s="1"/>
      <c r="BC295" t="s">
        <v>1005</v>
      </c>
      <c r="BD295" s="1"/>
    </row>
    <row r="296" spans="54:56" ht="15">
      <c r="BB296" s="1"/>
      <c r="BC296" t="s">
        <v>1006</v>
      </c>
      <c r="BD296" s="1"/>
    </row>
    <row r="297" spans="54:56" ht="15">
      <c r="BB297" s="1"/>
      <c r="BC297" t="s">
        <v>1007</v>
      </c>
      <c r="BD297" s="1"/>
    </row>
    <row r="298" spans="54:56" ht="15">
      <c r="BB298" s="1"/>
      <c r="BC298" t="s">
        <v>1008</v>
      </c>
      <c r="BD298" s="1"/>
    </row>
    <row r="299" spans="54:56" ht="15">
      <c r="BB299" s="1"/>
      <c r="BC299" t="s">
        <v>1009</v>
      </c>
      <c r="BD299" s="1"/>
    </row>
    <row r="300" spans="54:56" ht="15">
      <c r="BB300" s="1"/>
      <c r="BC300" t="s">
        <v>1010</v>
      </c>
      <c r="BD300" s="1"/>
    </row>
    <row r="301" spans="54:56" ht="15">
      <c r="BB301" s="1"/>
      <c r="BC301" t="s">
        <v>1011</v>
      </c>
      <c r="BD301" s="1"/>
    </row>
    <row r="302" spans="54:56" ht="15">
      <c r="BB302" s="1"/>
      <c r="BC302" t="s">
        <v>1012</v>
      </c>
      <c r="BD302" s="1"/>
    </row>
    <row r="303" spans="54:56" ht="15">
      <c r="BB303" s="1"/>
      <c r="BC303" t="s">
        <v>1013</v>
      </c>
      <c r="BD303" s="1"/>
    </row>
    <row r="304" spans="54:56" ht="15">
      <c r="BB304" s="1"/>
      <c r="BC304" t="s">
        <v>1014</v>
      </c>
      <c r="BD304" s="1"/>
    </row>
    <row r="305" spans="54:56" ht="15">
      <c r="BB305" s="1"/>
      <c r="BC305" t="s">
        <v>1015</v>
      </c>
      <c r="BD305" s="1"/>
    </row>
    <row r="306" spans="54:56" ht="15">
      <c r="BB306" s="1"/>
      <c r="BC306" t="s">
        <v>1016</v>
      </c>
      <c r="BD306" s="1"/>
    </row>
    <row r="307" spans="54:56" ht="15">
      <c r="BB307" s="1"/>
      <c r="BC307" t="s">
        <v>1017</v>
      </c>
      <c r="BD307" s="1"/>
    </row>
    <row r="308" spans="54:56" ht="15">
      <c r="BB308" s="1"/>
      <c r="BC308" t="s">
        <v>1018</v>
      </c>
      <c r="BD308" s="1"/>
    </row>
    <row r="309" spans="54:56" ht="15">
      <c r="BB309" s="1"/>
      <c r="BC309" t="s">
        <v>1019</v>
      </c>
      <c r="BD309" s="1"/>
    </row>
    <row r="310" spans="54:56" ht="15">
      <c r="BB310" s="1"/>
      <c r="BC310" t="s">
        <v>1020</v>
      </c>
      <c r="BD310" s="1"/>
    </row>
    <row r="311" spans="54:56" ht="15">
      <c r="BB311" s="1"/>
      <c r="BC311" t="s">
        <v>1021</v>
      </c>
      <c r="BD311" s="1"/>
    </row>
    <row r="312" spans="54:56" ht="15">
      <c r="BB312" s="1"/>
      <c r="BC312" t="s">
        <v>1022</v>
      </c>
      <c r="BD312" s="1"/>
    </row>
    <row r="313" spans="54:56" ht="15">
      <c r="BB313" s="1"/>
      <c r="BC313" t="s">
        <v>1023</v>
      </c>
      <c r="BD313" s="1"/>
    </row>
    <row r="314" spans="54:56" ht="15">
      <c r="BB314" s="1"/>
      <c r="BC314" t="s">
        <v>1024</v>
      </c>
      <c r="BD314" s="1"/>
    </row>
    <row r="315" spans="54:56" ht="15">
      <c r="BB315" s="1"/>
      <c r="BC315" t="s">
        <v>1025</v>
      </c>
      <c r="BD315" s="1"/>
    </row>
    <row r="316" spans="54:56" ht="15">
      <c r="BB316" s="1"/>
      <c r="BC316" t="s">
        <v>1026</v>
      </c>
      <c r="BD316" s="1"/>
    </row>
    <row r="317" spans="54:56" ht="15">
      <c r="BB317" s="1"/>
      <c r="BC317" t="s">
        <v>1027</v>
      </c>
      <c r="BD317" s="1"/>
    </row>
    <row r="318" spans="54:56" ht="15">
      <c r="BB318" s="1"/>
      <c r="BC318" t="s">
        <v>1028</v>
      </c>
      <c r="BD318" s="1"/>
    </row>
    <row r="319" spans="54:56" ht="15">
      <c r="BB319" s="1"/>
      <c r="BC319" t="s">
        <v>1029</v>
      </c>
      <c r="BD319" s="1"/>
    </row>
    <row r="320" spans="54:56" ht="15">
      <c r="BB320" s="1"/>
      <c r="BC320" t="s">
        <v>1030</v>
      </c>
      <c r="BD320" s="1"/>
    </row>
    <row r="321" spans="54:56" ht="15">
      <c r="BB321" s="1"/>
      <c r="BC321" t="s">
        <v>1031</v>
      </c>
      <c r="BD321" s="1"/>
    </row>
    <row r="322" spans="54:56" ht="15">
      <c r="BB322" s="1"/>
      <c r="BC322" t="s">
        <v>1032</v>
      </c>
      <c r="BD322" s="1"/>
    </row>
    <row r="323" spans="54:56" ht="15">
      <c r="BB323" s="1"/>
      <c r="BC323" t="s">
        <v>1033</v>
      </c>
      <c r="BD323" s="1"/>
    </row>
    <row r="324" spans="54:56" ht="15">
      <c r="BB324" s="1"/>
      <c r="BC324" t="s">
        <v>1034</v>
      </c>
      <c r="BD324" s="1"/>
    </row>
    <row r="325" spans="54:56" ht="15">
      <c r="BB325" s="1"/>
      <c r="BC325" t="s">
        <v>1035</v>
      </c>
      <c r="BD325" s="1"/>
    </row>
    <row r="326" spans="54:56" ht="15">
      <c r="BB326" s="1"/>
      <c r="BC326" t="s">
        <v>1036</v>
      </c>
      <c r="BD326" s="1"/>
    </row>
    <row r="327" spans="54:56" ht="15">
      <c r="BB327" s="1"/>
      <c r="BC327" t="s">
        <v>1037</v>
      </c>
      <c r="BD327" s="1"/>
    </row>
    <row r="328" spans="54:56" ht="15">
      <c r="BB328" s="1"/>
      <c r="BC328" t="s">
        <v>1038</v>
      </c>
      <c r="BD328" s="1"/>
    </row>
    <row r="329" spans="54:56" ht="15">
      <c r="BB329" s="1"/>
      <c r="BC329" t="s">
        <v>1039</v>
      </c>
      <c r="BD329" s="1"/>
    </row>
    <row r="330" spans="54:56" ht="15">
      <c r="BB330" s="1"/>
      <c r="BC330" t="s">
        <v>1040</v>
      </c>
      <c r="BD330" s="1"/>
    </row>
    <row r="331" spans="54:56" ht="15">
      <c r="BB331" s="1"/>
      <c r="BC331" t="s">
        <v>1041</v>
      </c>
      <c r="BD331" s="1"/>
    </row>
    <row r="332" spans="54:56" ht="15">
      <c r="BB332" s="1"/>
      <c r="BC332" t="s">
        <v>1042</v>
      </c>
      <c r="BD332" s="1"/>
    </row>
    <row r="333" spans="54:56" ht="15">
      <c r="BB333" s="1"/>
      <c r="BC333" t="s">
        <v>1043</v>
      </c>
      <c r="BD333" s="1"/>
    </row>
    <row r="334" spans="54:56" ht="15">
      <c r="BB334" s="1"/>
      <c r="BC334" t="s">
        <v>1044</v>
      </c>
      <c r="BD334" s="1"/>
    </row>
    <row r="335" spans="54:56" ht="15">
      <c r="BB335" s="1"/>
      <c r="BC335" t="s">
        <v>1045</v>
      </c>
      <c r="BD335" s="1"/>
    </row>
    <row r="336" spans="54:56" ht="15">
      <c r="BB336" s="1"/>
      <c r="BC336" t="s">
        <v>1046</v>
      </c>
      <c r="BD336" s="1"/>
    </row>
    <row r="337" spans="54:56" ht="15">
      <c r="BB337" s="1"/>
      <c r="BC337" t="s">
        <v>1047</v>
      </c>
      <c r="BD337" s="1"/>
    </row>
    <row r="338" spans="54:56" ht="15">
      <c r="BB338" s="1"/>
      <c r="BC338" t="s">
        <v>1048</v>
      </c>
      <c r="BD338" s="1"/>
    </row>
    <row r="339" spans="54:56" ht="15">
      <c r="BB339" s="1"/>
      <c r="BC339" t="s">
        <v>1049</v>
      </c>
      <c r="BD339" s="1"/>
    </row>
    <row r="340" spans="54:56" ht="15">
      <c r="BB340" s="1"/>
      <c r="BC340" t="s">
        <v>1050</v>
      </c>
      <c r="BD340" s="1"/>
    </row>
    <row r="341" spans="54:56" ht="15">
      <c r="BB341" s="1"/>
      <c r="BC341" t="s">
        <v>1051</v>
      </c>
      <c r="BD341" s="1"/>
    </row>
    <row r="342" spans="54:56" ht="15">
      <c r="BB342" s="1"/>
      <c r="BC342" t="s">
        <v>1052</v>
      </c>
      <c r="BD342" s="1"/>
    </row>
    <row r="343" spans="54:56" ht="15">
      <c r="BB343" s="1"/>
      <c r="BC343" t="s">
        <v>1053</v>
      </c>
      <c r="BD343" s="1"/>
    </row>
    <row r="344" spans="54:56" ht="15">
      <c r="BB344" s="1"/>
      <c r="BC344" t="s">
        <v>1054</v>
      </c>
      <c r="BD344" s="1"/>
    </row>
    <row r="345" spans="54:56" ht="15">
      <c r="BB345" s="1"/>
      <c r="BC345" t="s">
        <v>1055</v>
      </c>
      <c r="BD345" s="1"/>
    </row>
    <row r="346" spans="54:56" ht="15">
      <c r="BB346" s="1"/>
      <c r="BC346" t="s">
        <v>1056</v>
      </c>
      <c r="BD346" s="1"/>
    </row>
    <row r="347" spans="54:56" ht="15">
      <c r="BB347" s="1"/>
      <c r="BC347" t="s">
        <v>1059</v>
      </c>
      <c r="BD347" s="1"/>
    </row>
    <row r="348" spans="54:56" ht="15">
      <c r="BB348" s="1"/>
      <c r="BC348" t="s">
        <v>1060</v>
      </c>
      <c r="BD348" s="1"/>
    </row>
    <row r="349" spans="54:56" ht="15">
      <c r="BB349" s="1"/>
      <c r="BC349" t="s">
        <v>1061</v>
      </c>
      <c r="BD349" s="1"/>
    </row>
    <row r="350" spans="54:56" ht="15">
      <c r="BB350" s="1"/>
      <c r="BC350" t="s">
        <v>1062</v>
      </c>
      <c r="BD350" s="1"/>
    </row>
    <row r="351" spans="54:56" ht="15">
      <c r="BB351" s="1"/>
      <c r="BC351" t="s">
        <v>1063</v>
      </c>
      <c r="BD351" s="1"/>
    </row>
    <row r="352" spans="54:56" ht="15">
      <c r="BB352" s="1"/>
      <c r="BC352" t="s">
        <v>1064</v>
      </c>
      <c r="BD352" s="1"/>
    </row>
    <row r="353" spans="54:56" ht="15">
      <c r="BB353" s="1"/>
      <c r="BC353" t="s">
        <v>1065</v>
      </c>
      <c r="BD353" s="1"/>
    </row>
    <row r="354" spans="54:56" ht="15">
      <c r="BB354" s="1"/>
      <c r="BC354" t="s">
        <v>1066</v>
      </c>
      <c r="BD354" s="1"/>
    </row>
    <row r="355" spans="54:56" ht="15">
      <c r="BB355" s="1"/>
      <c r="BC355" t="s">
        <v>1067</v>
      </c>
      <c r="BD355" s="1"/>
    </row>
    <row r="356" spans="54:56" ht="15">
      <c r="BB356" s="1"/>
      <c r="BC356" t="s">
        <v>1068</v>
      </c>
      <c r="BD356" s="1"/>
    </row>
    <row r="357" spans="54:56" ht="15">
      <c r="BB357" s="1"/>
      <c r="BC357" t="s">
        <v>1069</v>
      </c>
      <c r="BD357" s="1"/>
    </row>
    <row r="358" spans="54:56" ht="15">
      <c r="BB358" s="1"/>
      <c r="BC358" t="s">
        <v>1070</v>
      </c>
      <c r="BD358" s="1"/>
    </row>
    <row r="359" spans="54:56" ht="15">
      <c r="BB359" s="1"/>
      <c r="BC359" t="s">
        <v>1071</v>
      </c>
      <c r="BD359" s="1"/>
    </row>
    <row r="360" spans="54:56" ht="15">
      <c r="BB360" s="1"/>
      <c r="BC360" t="s">
        <v>1072</v>
      </c>
      <c r="BD360" s="1"/>
    </row>
    <row r="361" spans="54:56" ht="15">
      <c r="BB361" s="1"/>
      <c r="BC361" t="s">
        <v>1073</v>
      </c>
      <c r="BD361" s="1"/>
    </row>
    <row r="362" spans="54:56" ht="15">
      <c r="BB362" s="1"/>
      <c r="BC362" t="s">
        <v>1074</v>
      </c>
      <c r="BD362" s="1"/>
    </row>
    <row r="363" spans="54:56" ht="15">
      <c r="BB363" s="1"/>
      <c r="BC363" t="s">
        <v>1075</v>
      </c>
      <c r="BD363" s="1"/>
    </row>
    <row r="364" spans="54:56" ht="15">
      <c r="BB364" s="1"/>
      <c r="BC364" t="s">
        <v>1076</v>
      </c>
      <c r="BD364" s="1"/>
    </row>
    <row r="365" spans="54:56" ht="15">
      <c r="BB365" s="1"/>
      <c r="BC365" t="s">
        <v>1077</v>
      </c>
      <c r="BD365" s="1"/>
    </row>
    <row r="366" spans="54:56" ht="15">
      <c r="BB366" s="1"/>
      <c r="BC366" t="s">
        <v>1078</v>
      </c>
      <c r="BD366" s="1"/>
    </row>
    <row r="367" spans="54:56" ht="15">
      <c r="BB367" s="1"/>
      <c r="BC367" t="s">
        <v>1079</v>
      </c>
      <c r="BD367" s="1"/>
    </row>
    <row r="368" spans="54:56" ht="15">
      <c r="BB368" s="1"/>
      <c r="BC368" t="s">
        <v>1080</v>
      </c>
      <c r="BD368" s="1"/>
    </row>
    <row r="369" spans="54:56" ht="15">
      <c r="BB369" s="1"/>
      <c r="BC369" t="s">
        <v>1081</v>
      </c>
      <c r="BD369" s="1"/>
    </row>
    <row r="370" spans="54:56" ht="15">
      <c r="BB370" s="1"/>
      <c r="BC370" t="s">
        <v>1082</v>
      </c>
      <c r="BD370" s="1"/>
    </row>
    <row r="371" spans="54:56" ht="15">
      <c r="BB371" s="1"/>
      <c r="BC371" t="s">
        <v>1083</v>
      </c>
      <c r="BD371" s="1"/>
    </row>
    <row r="372" spans="54:56" ht="15">
      <c r="BB372" s="1"/>
      <c r="BC372" t="s">
        <v>1084</v>
      </c>
      <c r="BD372" s="1"/>
    </row>
    <row r="373" spans="54:56" ht="15">
      <c r="BB373" s="1"/>
      <c r="BC373" t="s">
        <v>1085</v>
      </c>
      <c r="BD373" s="1"/>
    </row>
    <row r="374" spans="54:56" ht="15">
      <c r="BB374" s="1"/>
      <c r="BC374" t="s">
        <v>1086</v>
      </c>
      <c r="BD374" s="1"/>
    </row>
    <row r="375" spans="54:56" ht="15">
      <c r="BB375" s="1"/>
      <c r="BC375" t="s">
        <v>1087</v>
      </c>
      <c r="BD375" s="1"/>
    </row>
    <row r="376" spans="54:56" ht="15">
      <c r="BB376" s="1"/>
      <c r="BC376" t="s">
        <v>1088</v>
      </c>
      <c r="BD376" s="1"/>
    </row>
    <row r="377" spans="54:56" ht="15">
      <c r="BB377" s="1"/>
      <c r="BC377" t="s">
        <v>1089</v>
      </c>
      <c r="BD377" s="1"/>
    </row>
    <row r="378" spans="54:56" ht="15">
      <c r="BB378" s="1"/>
      <c r="BC378" t="s">
        <v>1090</v>
      </c>
      <c r="BD378" s="1"/>
    </row>
    <row r="379" spans="54:56" ht="15">
      <c r="BB379" s="1"/>
      <c r="BC379" t="s">
        <v>1091</v>
      </c>
      <c r="BD379" s="1"/>
    </row>
    <row r="380" spans="54:56" ht="15">
      <c r="BB380" s="1"/>
      <c r="BC380" t="s">
        <v>1092</v>
      </c>
      <c r="BD380" s="1"/>
    </row>
    <row r="381" spans="54:56" ht="15">
      <c r="BB381" s="1"/>
      <c r="BC381" t="s">
        <v>1093</v>
      </c>
      <c r="BD381" s="1"/>
    </row>
    <row r="382" spans="54:56" ht="15">
      <c r="BB382" s="1"/>
      <c r="BC382" t="s">
        <v>1094</v>
      </c>
      <c r="BD382" s="1"/>
    </row>
    <row r="383" spans="54:56" ht="15">
      <c r="BB383" s="1"/>
      <c r="BC383" t="s">
        <v>1095</v>
      </c>
      <c r="BD383" s="1"/>
    </row>
    <row r="384" spans="54:56" ht="15">
      <c r="BB384" s="1"/>
      <c r="BC384" t="s">
        <v>1096</v>
      </c>
      <c r="BD384" s="1"/>
    </row>
    <row r="385" spans="54:56" ht="15">
      <c r="BB385" s="1"/>
      <c r="BC385" t="s">
        <v>1097</v>
      </c>
      <c r="BD385" s="1"/>
    </row>
    <row r="386" spans="54:56" ht="15">
      <c r="BB386" s="1"/>
      <c r="BC386" t="s">
        <v>1098</v>
      </c>
      <c r="BD386" s="1"/>
    </row>
    <row r="387" spans="54:56" ht="15">
      <c r="BB387" s="1"/>
      <c r="BC387" t="s">
        <v>1099</v>
      </c>
      <c r="BD387" s="1"/>
    </row>
    <row r="388" spans="54:56" ht="15">
      <c r="BB388" s="1"/>
      <c r="BC388" t="s">
        <v>1100</v>
      </c>
      <c r="BD388" s="1"/>
    </row>
    <row r="389" spans="54:56" ht="15">
      <c r="BB389" s="1"/>
      <c r="BC389" t="s">
        <v>1101</v>
      </c>
      <c r="BD389" s="1"/>
    </row>
    <row r="390" spans="54:56" ht="15">
      <c r="BB390" s="1"/>
      <c r="BC390" t="s">
        <v>1102</v>
      </c>
      <c r="BD390" s="1"/>
    </row>
    <row r="391" spans="54:56" ht="15">
      <c r="BB391" s="1"/>
      <c r="BC391" t="s">
        <v>1103</v>
      </c>
      <c r="BD391" s="1"/>
    </row>
    <row r="392" spans="54:56" ht="15">
      <c r="BB392" s="1"/>
      <c r="BC392" t="s">
        <v>1104</v>
      </c>
      <c r="BD392" s="1"/>
    </row>
    <row r="393" spans="54:56" ht="15">
      <c r="BB393" s="1"/>
      <c r="BC393" t="s">
        <v>1105</v>
      </c>
      <c r="BD393" s="1"/>
    </row>
    <row r="394" spans="54:56" ht="15">
      <c r="BB394" s="1"/>
      <c r="BC394" t="s">
        <v>1106</v>
      </c>
      <c r="BD394" s="1"/>
    </row>
    <row r="395" spans="54:56" ht="15">
      <c r="BB395" s="1"/>
      <c r="BC395" t="s">
        <v>1107</v>
      </c>
      <c r="BD395" s="1"/>
    </row>
    <row r="396" spans="54:56" ht="15">
      <c r="BB396" s="1"/>
      <c r="BC396" t="s">
        <v>1108</v>
      </c>
      <c r="BD396" s="1"/>
    </row>
    <row r="397" spans="54:56" ht="15">
      <c r="BB397" s="1"/>
      <c r="BC397" t="s">
        <v>1109</v>
      </c>
      <c r="BD397" s="1"/>
    </row>
    <row r="398" spans="54:56" ht="15">
      <c r="BB398" s="1"/>
      <c r="BC398" t="s">
        <v>1110</v>
      </c>
      <c r="BD398" s="1"/>
    </row>
    <row r="399" spans="54:56" ht="15">
      <c r="BB399" s="1"/>
      <c r="BC399" t="s">
        <v>1111</v>
      </c>
      <c r="BD399" s="1"/>
    </row>
    <row r="400" spans="54:56" ht="15">
      <c r="BB400" s="1"/>
      <c r="BC400" t="s">
        <v>1112</v>
      </c>
      <c r="BD400" s="1"/>
    </row>
    <row r="401" spans="54:56" ht="15">
      <c r="BB401" s="1"/>
      <c r="BC401" t="s">
        <v>1113</v>
      </c>
      <c r="BD401" s="1"/>
    </row>
    <row r="402" spans="54:56" ht="15">
      <c r="BB402" s="1"/>
      <c r="BC402" t="s">
        <v>1114</v>
      </c>
      <c r="BD402" s="1"/>
    </row>
    <row r="403" spans="54:56" ht="15">
      <c r="BB403" s="1"/>
      <c r="BC403" t="s">
        <v>1115</v>
      </c>
      <c r="BD403" s="1"/>
    </row>
    <row r="404" spans="54:56" ht="15">
      <c r="BB404" s="1"/>
      <c r="BC404" t="s">
        <v>1116</v>
      </c>
      <c r="BD404" s="1"/>
    </row>
    <row r="405" spans="54:56" ht="15">
      <c r="BB405" s="1"/>
      <c r="BC405" t="s">
        <v>1117</v>
      </c>
      <c r="BD405" s="1"/>
    </row>
    <row r="406" spans="54:56" ht="15">
      <c r="BB406" s="1"/>
      <c r="BC406" t="s">
        <v>1118</v>
      </c>
      <c r="BD406" s="1"/>
    </row>
    <row r="407" spans="54:56" ht="15">
      <c r="BB407" s="1"/>
      <c r="BC407" t="s">
        <v>1119</v>
      </c>
      <c r="BD407" s="1"/>
    </row>
    <row r="408" spans="54:56" ht="15">
      <c r="BB408" s="1"/>
      <c r="BC408" t="s">
        <v>1120</v>
      </c>
      <c r="BD408" s="1"/>
    </row>
    <row r="409" spans="54:56" ht="15">
      <c r="BB409" s="1"/>
      <c r="BC409" t="s">
        <v>1121</v>
      </c>
      <c r="BD409" s="1"/>
    </row>
    <row r="410" spans="54:56" ht="15">
      <c r="BB410" s="1"/>
      <c r="BC410" t="s">
        <v>1122</v>
      </c>
      <c r="BD410" s="1"/>
    </row>
    <row r="411" spans="54:56" ht="15">
      <c r="BB411" s="1"/>
      <c r="BC411" t="s">
        <v>1123</v>
      </c>
      <c r="BD411" s="1"/>
    </row>
    <row r="412" spans="54:56" ht="15">
      <c r="BB412" s="1"/>
      <c r="BC412" t="s">
        <v>1124</v>
      </c>
      <c r="BD412" s="1"/>
    </row>
    <row r="413" spans="54:56" ht="15">
      <c r="BB413" s="1"/>
      <c r="BC413" t="s">
        <v>1125</v>
      </c>
      <c r="BD413" s="1"/>
    </row>
    <row r="414" spans="54:56" ht="15">
      <c r="BB414" s="1"/>
      <c r="BC414" t="s">
        <v>1126</v>
      </c>
      <c r="BD414" s="1"/>
    </row>
    <row r="415" spans="54:56" ht="15">
      <c r="BB415" s="1"/>
      <c r="BC415" t="s">
        <v>1127</v>
      </c>
      <c r="BD415" s="1"/>
    </row>
    <row r="416" spans="54:56" ht="15">
      <c r="BB416" s="1"/>
      <c r="BC416" t="s">
        <v>1128</v>
      </c>
      <c r="BD416" s="1"/>
    </row>
    <row r="417" spans="54:56" ht="15">
      <c r="BB417" s="1"/>
      <c r="BC417" t="s">
        <v>1129</v>
      </c>
      <c r="BD417" s="1"/>
    </row>
    <row r="418" spans="54:56" ht="15">
      <c r="BB418" s="1"/>
      <c r="BC418" t="s">
        <v>1130</v>
      </c>
      <c r="BD418" s="1"/>
    </row>
    <row r="419" spans="54:56" ht="15">
      <c r="BB419" s="1"/>
      <c r="BC419" t="s">
        <v>1131</v>
      </c>
      <c r="BD419" s="1"/>
    </row>
    <row r="420" spans="54:56" ht="15">
      <c r="BB420" s="1"/>
      <c r="BC420" t="s">
        <v>1132</v>
      </c>
      <c r="BD420" s="1"/>
    </row>
    <row r="421" spans="54:56" ht="15">
      <c r="BB421" s="1"/>
      <c r="BC421" t="s">
        <v>1133</v>
      </c>
      <c r="BD421" s="1"/>
    </row>
    <row r="422" spans="54:56" ht="15">
      <c r="BB422" s="1"/>
      <c r="BC422" t="s">
        <v>1134</v>
      </c>
      <c r="BD422" s="1"/>
    </row>
    <row r="423" spans="54:56" ht="15">
      <c r="BB423" s="1"/>
      <c r="BC423" t="s">
        <v>1135</v>
      </c>
      <c r="BD423" s="1"/>
    </row>
    <row r="424" spans="54:56" ht="15">
      <c r="BB424" s="1"/>
      <c r="BC424" t="s">
        <v>1136</v>
      </c>
      <c r="BD424" s="1"/>
    </row>
    <row r="425" spans="54:56" ht="15">
      <c r="BB425" s="1"/>
      <c r="BC425" t="s">
        <v>1137</v>
      </c>
      <c r="BD425" s="1"/>
    </row>
    <row r="426" spans="54:56" ht="15">
      <c r="BB426" s="1"/>
      <c r="BC426" t="s">
        <v>1138</v>
      </c>
      <c r="BD426" s="1"/>
    </row>
    <row r="427" spans="54:56" ht="15">
      <c r="BB427" s="1"/>
      <c r="BC427" t="s">
        <v>1139</v>
      </c>
      <c r="BD427" s="1"/>
    </row>
    <row r="428" spans="54:56" ht="15">
      <c r="BB428" s="1"/>
      <c r="BC428" t="s">
        <v>1140</v>
      </c>
      <c r="BD428" s="1"/>
    </row>
    <row r="429" spans="54:56" ht="15">
      <c r="BB429" s="1"/>
      <c r="BC429" t="s">
        <v>1141</v>
      </c>
      <c r="BD429" s="1"/>
    </row>
    <row r="430" spans="54:56" ht="15">
      <c r="BB430" s="1"/>
      <c r="BC430" t="s">
        <v>1142</v>
      </c>
      <c r="BD430" s="1"/>
    </row>
    <row r="431" spans="54:56" ht="15">
      <c r="BB431" s="1"/>
      <c r="BC431" t="s">
        <v>1143</v>
      </c>
      <c r="BD431" s="1"/>
    </row>
    <row r="432" spans="54:56" ht="15">
      <c r="BB432" s="1"/>
      <c r="BC432" t="s">
        <v>1144</v>
      </c>
      <c r="BD432" s="1"/>
    </row>
    <row r="433" spans="54:56" ht="15">
      <c r="BB433" s="1"/>
      <c r="BC433" t="s">
        <v>1145</v>
      </c>
      <c r="BD433" s="1"/>
    </row>
    <row r="434" spans="54:56" ht="15">
      <c r="BB434" s="1"/>
      <c r="BC434" t="s">
        <v>1146</v>
      </c>
      <c r="BD434" s="1"/>
    </row>
    <row r="435" spans="54:56" ht="15">
      <c r="BB435" s="1"/>
      <c r="BC435" t="s">
        <v>1147</v>
      </c>
      <c r="BD435" s="1"/>
    </row>
    <row r="436" spans="54:56" ht="15">
      <c r="BB436" s="1"/>
      <c r="BC436" t="s">
        <v>1148</v>
      </c>
      <c r="BD436" s="1"/>
    </row>
    <row r="437" spans="54:56" ht="15">
      <c r="BB437" s="1"/>
      <c r="BC437" t="s">
        <v>1149</v>
      </c>
      <c r="BD437" s="1"/>
    </row>
    <row r="438" spans="54:56" ht="15">
      <c r="BB438" s="1"/>
      <c r="BC438" t="s">
        <v>1150</v>
      </c>
      <c r="BD438" s="1"/>
    </row>
    <row r="439" spans="54:56" ht="15">
      <c r="BB439" s="1"/>
      <c r="BC439" t="s">
        <v>1151</v>
      </c>
      <c r="BD439" s="1"/>
    </row>
    <row r="440" spans="54:56" ht="15">
      <c r="BB440" s="1"/>
      <c r="BC440" t="s">
        <v>1152</v>
      </c>
      <c r="BD440" s="1"/>
    </row>
    <row r="441" spans="54:56" ht="15">
      <c r="BB441" s="1"/>
      <c r="BC441" t="s">
        <v>1153</v>
      </c>
      <c r="BD441" s="1"/>
    </row>
    <row r="442" spans="54:56" ht="15">
      <c r="BB442" s="1"/>
      <c r="BC442" t="s">
        <v>1154</v>
      </c>
      <c r="BD442" s="1"/>
    </row>
    <row r="443" spans="54:56" ht="15">
      <c r="BB443" s="1"/>
      <c r="BC443" t="s">
        <v>1155</v>
      </c>
      <c r="BD443" s="1"/>
    </row>
    <row r="444" spans="54:56" ht="15">
      <c r="BB444" s="1"/>
      <c r="BC444" t="s">
        <v>1156</v>
      </c>
      <c r="BD444" s="1"/>
    </row>
    <row r="445" spans="54:56" ht="15">
      <c r="BB445" s="1"/>
      <c r="BC445" t="s">
        <v>1157</v>
      </c>
      <c r="BD445" s="1"/>
    </row>
    <row r="446" spans="54:56" ht="15">
      <c r="BB446" s="1"/>
      <c r="BC446" t="s">
        <v>1158</v>
      </c>
      <c r="BD446" s="1"/>
    </row>
    <row r="447" spans="54:56" ht="15">
      <c r="BB447" s="1"/>
      <c r="BC447" t="s">
        <v>1159</v>
      </c>
      <c r="BD447" s="1"/>
    </row>
    <row r="448" spans="54:56" ht="15">
      <c r="BB448" s="1"/>
      <c r="BC448" t="s">
        <v>1160</v>
      </c>
      <c r="BD448" s="1"/>
    </row>
    <row r="449" spans="54:56" ht="15">
      <c r="BB449" s="1"/>
      <c r="BC449" t="s">
        <v>1161</v>
      </c>
      <c r="BD449" s="1"/>
    </row>
    <row r="450" spans="54:56" ht="15">
      <c r="BB450" s="1"/>
      <c r="BC450" t="s">
        <v>1162</v>
      </c>
      <c r="BD450" s="1"/>
    </row>
    <row r="451" spans="54:56" ht="15">
      <c r="BB451" s="1"/>
      <c r="BC451" t="s">
        <v>1163</v>
      </c>
      <c r="BD451" s="1"/>
    </row>
    <row r="452" spans="54:56" ht="15">
      <c r="BB452" s="1"/>
      <c r="BC452" t="s">
        <v>1164</v>
      </c>
      <c r="BD452" s="1"/>
    </row>
    <row r="453" spans="54:56" ht="15">
      <c r="BB453" s="1"/>
      <c r="BC453" t="s">
        <v>1165</v>
      </c>
      <c r="BD453" s="1"/>
    </row>
    <row r="454" spans="54:56" ht="15">
      <c r="BB454" s="1"/>
      <c r="BC454" t="s">
        <v>1166</v>
      </c>
      <c r="BD454" s="1"/>
    </row>
    <row r="455" spans="54:56" ht="15">
      <c r="BB455" s="1"/>
      <c r="BC455" t="s">
        <v>1167</v>
      </c>
      <c r="BD455" s="1"/>
    </row>
    <row r="456" spans="54:56" ht="15">
      <c r="BB456" s="1"/>
      <c r="BC456" t="s">
        <v>1168</v>
      </c>
      <c r="BD456" s="1"/>
    </row>
    <row r="457" spans="54:56" ht="15">
      <c r="BB457" s="1"/>
      <c r="BC457" t="s">
        <v>1169</v>
      </c>
      <c r="BD457" s="1"/>
    </row>
    <row r="458" spans="54:56" ht="15">
      <c r="BB458" s="1"/>
      <c r="BC458" t="s">
        <v>1170</v>
      </c>
      <c r="BD458" s="1"/>
    </row>
    <row r="459" spans="54:56" ht="15">
      <c r="BB459" s="1"/>
      <c r="BC459" t="s">
        <v>1171</v>
      </c>
      <c r="BD459" s="1"/>
    </row>
    <row r="460" spans="54:56" ht="15">
      <c r="BB460" s="1"/>
      <c r="BC460" t="s">
        <v>1172</v>
      </c>
      <c r="BD460" s="1"/>
    </row>
    <row r="461" spans="54:56" ht="15">
      <c r="BB461" s="1"/>
      <c r="BC461" t="s">
        <v>1173</v>
      </c>
      <c r="BD461" s="1"/>
    </row>
    <row r="462" spans="54:56" ht="15">
      <c r="BB462" s="1"/>
      <c r="BC462" t="s">
        <v>1174</v>
      </c>
      <c r="BD462" s="1"/>
    </row>
    <row r="463" spans="54:56" ht="15">
      <c r="BB463" s="1"/>
      <c r="BC463" t="s">
        <v>1175</v>
      </c>
      <c r="BD463" s="1"/>
    </row>
    <row r="464" spans="54:56" ht="15">
      <c r="BB464" s="1"/>
      <c r="BC464" t="s">
        <v>1176</v>
      </c>
      <c r="BD464" s="1"/>
    </row>
    <row r="465" spans="54:56" ht="15">
      <c r="BB465" s="1"/>
      <c r="BC465" t="s">
        <v>1177</v>
      </c>
      <c r="BD465" s="1"/>
    </row>
    <row r="466" spans="54:56" ht="15">
      <c r="BB466" s="1"/>
      <c r="BC466" t="s">
        <v>1178</v>
      </c>
      <c r="BD466" s="1"/>
    </row>
    <row r="467" spans="54:56" ht="15">
      <c r="BB467" s="1"/>
      <c r="BC467" t="s">
        <v>1179</v>
      </c>
      <c r="BD467" s="1"/>
    </row>
    <row r="468" spans="54:56" ht="15">
      <c r="BB468" s="1"/>
      <c r="BC468" t="s">
        <v>1180</v>
      </c>
      <c r="BD468" s="1"/>
    </row>
    <row r="469" spans="54:56" ht="15">
      <c r="BB469" s="1"/>
      <c r="BC469" t="s">
        <v>1181</v>
      </c>
      <c r="BD469" s="1"/>
    </row>
    <row r="470" spans="54:56" ht="15">
      <c r="BB470" s="1"/>
      <c r="BC470" t="s">
        <v>1182</v>
      </c>
      <c r="BD470" s="1"/>
    </row>
    <row r="471" spans="54:56" ht="15">
      <c r="BB471" s="1"/>
      <c r="BC471" t="s">
        <v>1183</v>
      </c>
      <c r="BD471" s="1"/>
    </row>
    <row r="472" spans="54:56" ht="15">
      <c r="BB472" s="1"/>
      <c r="BC472" t="s">
        <v>1184</v>
      </c>
      <c r="BD472" s="1"/>
    </row>
    <row r="473" spans="54:56" ht="15">
      <c r="BB473" s="1"/>
      <c r="BC473" t="s">
        <v>1185</v>
      </c>
      <c r="BD473" s="1"/>
    </row>
    <row r="474" spans="54:56" ht="15">
      <c r="BB474" s="1"/>
      <c r="BC474" t="s">
        <v>1186</v>
      </c>
      <c r="BD474" s="1"/>
    </row>
    <row r="475" spans="54:56" ht="15">
      <c r="BB475" s="1"/>
      <c r="BC475" t="s">
        <v>1187</v>
      </c>
      <c r="BD475" s="1"/>
    </row>
    <row r="476" spans="54:56" ht="15">
      <c r="BB476" s="1"/>
      <c r="BC476" t="s">
        <v>1188</v>
      </c>
      <c r="BD476" s="1"/>
    </row>
    <row r="477" spans="54:56" ht="15">
      <c r="BB477" s="1"/>
      <c r="BC477" t="s">
        <v>1189</v>
      </c>
      <c r="BD477" s="1"/>
    </row>
    <row r="478" spans="54:56" ht="15">
      <c r="BB478" s="1"/>
      <c r="BC478" t="s">
        <v>1190</v>
      </c>
      <c r="BD478" s="1"/>
    </row>
    <row r="479" spans="54:56" ht="15">
      <c r="BB479" s="1"/>
      <c r="BC479" t="s">
        <v>1191</v>
      </c>
      <c r="BD479" s="1"/>
    </row>
    <row r="480" spans="54:56" ht="15">
      <c r="BB480" s="1"/>
      <c r="BC480" t="s">
        <v>1192</v>
      </c>
      <c r="BD480" s="1"/>
    </row>
    <row r="481" spans="54:56" ht="15">
      <c r="BB481" s="1"/>
      <c r="BC481" t="s">
        <v>1193</v>
      </c>
      <c r="BD481" s="1"/>
    </row>
    <row r="482" spans="54:56" ht="15">
      <c r="BB482" s="1"/>
      <c r="BC482" t="s">
        <v>1194</v>
      </c>
      <c r="BD482" s="1"/>
    </row>
    <row r="483" spans="54:56" ht="15">
      <c r="BB483" s="1"/>
      <c r="BC483" t="s">
        <v>1195</v>
      </c>
      <c r="BD483" s="1"/>
    </row>
    <row r="484" spans="54:56" ht="15">
      <c r="BB484" s="1"/>
      <c r="BC484" t="s">
        <v>1196</v>
      </c>
      <c r="BD484" s="1"/>
    </row>
    <row r="485" spans="54:56" ht="15">
      <c r="BB485" s="1"/>
      <c r="BC485" t="s">
        <v>1197</v>
      </c>
      <c r="BD485" s="1"/>
    </row>
    <row r="486" spans="54:56" ht="15">
      <c r="BB486" s="1"/>
      <c r="BC486" t="s">
        <v>1198</v>
      </c>
      <c r="BD486" s="1"/>
    </row>
    <row r="487" spans="54:56" ht="15">
      <c r="BB487" s="1"/>
      <c r="BC487" t="s">
        <v>1199</v>
      </c>
      <c r="BD487" s="1"/>
    </row>
    <row r="488" spans="54:56" ht="15">
      <c r="BB488" s="1"/>
      <c r="BC488" t="s">
        <v>1200</v>
      </c>
      <c r="BD488" s="1"/>
    </row>
    <row r="489" spans="54:56" ht="15">
      <c r="BB489" s="1"/>
      <c r="BC489" t="s">
        <v>1201</v>
      </c>
      <c r="BD489" s="1"/>
    </row>
    <row r="490" spans="54:56" ht="15">
      <c r="BB490" s="1"/>
      <c r="BC490" t="s">
        <v>1202</v>
      </c>
      <c r="BD490" s="1"/>
    </row>
    <row r="491" spans="54:56" ht="15">
      <c r="BB491" s="1"/>
      <c r="BC491" t="s">
        <v>1203</v>
      </c>
      <c r="BD491" s="1"/>
    </row>
    <row r="492" spans="54:56" ht="15">
      <c r="BB492" s="1"/>
      <c r="BC492" t="s">
        <v>1204</v>
      </c>
      <c r="BD492" s="1"/>
    </row>
    <row r="493" spans="54:56" ht="15">
      <c r="BB493" s="1"/>
      <c r="BC493" t="s">
        <v>1205</v>
      </c>
      <c r="BD493" s="1"/>
    </row>
    <row r="494" spans="54:56" ht="15">
      <c r="BB494" s="1"/>
      <c r="BC494" t="s">
        <v>1206</v>
      </c>
      <c r="BD494" s="1"/>
    </row>
    <row r="495" spans="54:56" ht="15">
      <c r="BB495" s="1"/>
      <c r="BC495" t="s">
        <v>1207</v>
      </c>
      <c r="BD495" s="1"/>
    </row>
    <row r="496" spans="54:56" ht="15">
      <c r="BB496" s="1"/>
      <c r="BC496" t="s">
        <v>1208</v>
      </c>
      <c r="BD496" s="1"/>
    </row>
    <row r="497" spans="54:56" ht="15">
      <c r="BB497" s="1"/>
      <c r="BC497" t="s">
        <v>1209</v>
      </c>
      <c r="BD497" s="1"/>
    </row>
    <row r="498" spans="54:56" ht="15">
      <c r="BB498" s="1"/>
      <c r="BC498" t="s">
        <v>1210</v>
      </c>
      <c r="BD498" s="1"/>
    </row>
    <row r="499" spans="54:56" ht="15">
      <c r="BB499" s="1"/>
      <c r="BC499" t="s">
        <v>1211</v>
      </c>
      <c r="BD499" s="1"/>
    </row>
    <row r="500" spans="54:56" ht="15">
      <c r="BB500" s="1"/>
      <c r="BC500" t="s">
        <v>1212</v>
      </c>
      <c r="BD500" s="1"/>
    </row>
    <row r="501" spans="54:56" ht="15">
      <c r="BB501" s="1"/>
      <c r="BC501" t="s">
        <v>1213</v>
      </c>
      <c r="BD501" s="1"/>
    </row>
    <row r="502" spans="54:56" ht="15">
      <c r="BB502" s="1"/>
      <c r="BC502" t="s">
        <v>1214</v>
      </c>
      <c r="BD502" s="1"/>
    </row>
    <row r="503" spans="54:56" ht="15">
      <c r="BB503" s="1"/>
      <c r="BC503" t="s">
        <v>1215</v>
      </c>
      <c r="BD503" s="1"/>
    </row>
    <row r="504" spans="54:56" ht="15">
      <c r="BB504" s="1"/>
      <c r="BC504" t="s">
        <v>1534</v>
      </c>
      <c r="BD504" s="1"/>
    </row>
    <row r="505" spans="54:56" ht="15">
      <c r="BB505" s="1"/>
      <c r="BC505" t="s">
        <v>1535</v>
      </c>
      <c r="BD505" s="1"/>
    </row>
    <row r="506" spans="54:56" ht="15">
      <c r="BB506" s="1"/>
      <c r="BC506" t="s">
        <v>1536</v>
      </c>
      <c r="BD506" s="1"/>
    </row>
    <row r="507" spans="54:56" ht="15">
      <c r="BB507" s="1"/>
      <c r="BC507" t="s">
        <v>1537</v>
      </c>
      <c r="BD507" s="1"/>
    </row>
    <row r="508" spans="54:56" ht="15">
      <c r="BB508" s="1"/>
      <c r="BC508" t="s">
        <v>1538</v>
      </c>
      <c r="BD508" s="1"/>
    </row>
    <row r="509" spans="54:56" ht="15">
      <c r="BB509" s="1"/>
      <c r="BC509" t="s">
        <v>1539</v>
      </c>
      <c r="BD509" s="1"/>
    </row>
    <row r="510" spans="54:56" ht="15">
      <c r="BB510" s="1"/>
      <c r="BC510" t="s">
        <v>1540</v>
      </c>
      <c r="BD510" s="1"/>
    </row>
    <row r="511" spans="54:56" ht="15">
      <c r="BB511" s="1"/>
      <c r="BC511" t="s">
        <v>1541</v>
      </c>
      <c r="BD511" s="1"/>
    </row>
    <row r="512" spans="54:56" ht="15">
      <c r="BB512" s="1"/>
      <c r="BC512" t="s">
        <v>1542</v>
      </c>
      <c r="BD512" s="1"/>
    </row>
    <row r="513" spans="54:56" ht="15">
      <c r="BB513" s="1"/>
      <c r="BC513" t="s">
        <v>1543</v>
      </c>
      <c r="BD513" s="1"/>
    </row>
    <row r="514" spans="54:56" ht="15">
      <c r="BB514" s="1"/>
      <c r="BC514" t="s">
        <v>1544</v>
      </c>
      <c r="BD514" s="1"/>
    </row>
    <row r="515" spans="54:56" ht="15">
      <c r="BB515" s="1"/>
      <c r="BC515" t="s">
        <v>1545</v>
      </c>
      <c r="BD515" s="1"/>
    </row>
    <row r="516" spans="54:56" ht="15">
      <c r="BB516" s="1"/>
      <c r="BC516" t="s">
        <v>1546</v>
      </c>
      <c r="BD516" s="1"/>
    </row>
    <row r="517" spans="54:56" ht="15">
      <c r="BB517" s="1"/>
      <c r="BC517" t="s">
        <v>1547</v>
      </c>
      <c r="BD517" s="1"/>
    </row>
    <row r="518" spans="54:56" ht="15">
      <c r="BB518" s="1"/>
      <c r="BC518" t="s">
        <v>1548</v>
      </c>
      <c r="BD518" s="1"/>
    </row>
    <row r="519" spans="54:56" ht="15">
      <c r="BB519" s="1"/>
      <c r="BC519" t="s">
        <v>1549</v>
      </c>
      <c r="BD519" s="1"/>
    </row>
    <row r="520" spans="54:56" ht="15">
      <c r="BB520" s="1"/>
      <c r="BC520" t="s">
        <v>1550</v>
      </c>
      <c r="BD520" s="1"/>
    </row>
    <row r="521" spans="54:56" ht="15">
      <c r="BB521" s="1"/>
      <c r="BC521" t="s">
        <v>1551</v>
      </c>
      <c r="BD521" s="1"/>
    </row>
    <row r="522" spans="54:56" ht="15">
      <c r="BB522" s="1"/>
      <c r="BC522" t="s">
        <v>1552</v>
      </c>
      <c r="BD522" s="1"/>
    </row>
    <row r="523" spans="54:56" ht="15">
      <c r="BB523" s="1"/>
      <c r="BC523" t="s">
        <v>1553</v>
      </c>
      <c r="BD523" s="1"/>
    </row>
    <row r="524" spans="54:56" ht="15">
      <c r="BB524" s="1"/>
      <c r="BC524" t="s">
        <v>1554</v>
      </c>
      <c r="BD524" s="1"/>
    </row>
    <row r="525" spans="54:56" ht="15">
      <c r="BB525" s="1"/>
      <c r="BC525" t="s">
        <v>1555</v>
      </c>
      <c r="BD525" s="1"/>
    </row>
    <row r="526" spans="54:56" ht="15">
      <c r="BB526" s="1"/>
      <c r="BC526" t="s">
        <v>1556</v>
      </c>
      <c r="BD526" s="1"/>
    </row>
    <row r="527" spans="54:56" ht="15">
      <c r="BB527" s="1"/>
      <c r="BC527" t="s">
        <v>1557</v>
      </c>
      <c r="BD527" s="1"/>
    </row>
    <row r="528" spans="54:56" ht="15">
      <c r="BB528" s="1"/>
      <c r="BC528" t="s">
        <v>1558</v>
      </c>
      <c r="BD528" s="1"/>
    </row>
    <row r="529" spans="54:56" ht="15">
      <c r="BB529" s="1"/>
      <c r="BC529" t="s">
        <v>1559</v>
      </c>
      <c r="BD529" s="1"/>
    </row>
    <row r="530" spans="54:56" ht="15">
      <c r="BB530" s="1"/>
      <c r="BC530" t="s">
        <v>1560</v>
      </c>
      <c r="BD530" s="1"/>
    </row>
    <row r="531" spans="54:56" ht="15">
      <c r="BB531" s="1"/>
      <c r="BC531" t="s">
        <v>1561</v>
      </c>
      <c r="BD531" s="1"/>
    </row>
    <row r="532" spans="54:56" ht="15">
      <c r="BB532" s="1"/>
      <c r="BC532" t="s">
        <v>1562</v>
      </c>
      <c r="BD532" s="1"/>
    </row>
    <row r="533" spans="54:56" ht="15">
      <c r="BB533" s="1"/>
      <c r="BC533" t="s">
        <v>1563</v>
      </c>
      <c r="BD533" s="1"/>
    </row>
    <row r="534" spans="54:56" ht="15">
      <c r="BB534" s="1"/>
      <c r="BC534" t="s">
        <v>1564</v>
      </c>
      <c r="BD534" s="1"/>
    </row>
    <row r="535" spans="54:56" ht="15">
      <c r="BB535" s="1"/>
      <c r="BC535" t="s">
        <v>1565</v>
      </c>
      <c r="BD535" s="1"/>
    </row>
    <row r="536" spans="54:56" ht="15">
      <c r="BB536" s="1"/>
      <c r="BC536" t="s">
        <v>1566</v>
      </c>
      <c r="BD536" s="1"/>
    </row>
    <row r="537" spans="54:56" ht="15">
      <c r="BB537" s="1"/>
      <c r="BC537" t="s">
        <v>1567</v>
      </c>
      <c r="BD537" s="1"/>
    </row>
    <row r="538" spans="54:56" ht="15">
      <c r="BB538" s="1"/>
      <c r="BC538" t="s">
        <v>1568</v>
      </c>
      <c r="BD538" s="1"/>
    </row>
    <row r="539" spans="54:56" ht="15">
      <c r="BB539" s="1"/>
      <c r="BC539" t="s">
        <v>1569</v>
      </c>
      <c r="BD539" s="1"/>
    </row>
    <row r="540" spans="54:56" ht="15">
      <c r="BB540" s="1"/>
      <c r="BC540" t="s">
        <v>1570</v>
      </c>
      <c r="BD540" s="1"/>
    </row>
    <row r="541" spans="54:56" ht="15">
      <c r="BB541" s="1"/>
      <c r="BC541" t="s">
        <v>1571</v>
      </c>
      <c r="BD541" s="1"/>
    </row>
    <row r="542" spans="54:56" ht="15">
      <c r="BB542" s="1"/>
      <c r="BC542" t="s">
        <v>1572</v>
      </c>
      <c r="BD542" s="1"/>
    </row>
    <row r="543" spans="54:56" ht="15">
      <c r="BB543" s="1"/>
      <c r="BC543" t="s">
        <v>1573</v>
      </c>
      <c r="BD543" s="1"/>
    </row>
    <row r="544" spans="54:56" ht="15">
      <c r="BB544" s="1"/>
      <c r="BC544" t="s">
        <v>1574</v>
      </c>
      <c r="BD544" s="1"/>
    </row>
    <row r="545" spans="54:56" ht="15">
      <c r="BB545" s="1"/>
      <c r="BC545" t="s">
        <v>1575</v>
      </c>
      <c r="BD545" s="1"/>
    </row>
    <row r="546" spans="54:56" ht="15">
      <c r="BB546" s="1"/>
      <c r="BC546" t="s">
        <v>1576</v>
      </c>
      <c r="BD546" s="1"/>
    </row>
    <row r="547" spans="54:56" ht="15">
      <c r="BB547" s="1"/>
      <c r="BC547" t="s">
        <v>1577</v>
      </c>
      <c r="BD547" s="1"/>
    </row>
    <row r="548" spans="54:56" ht="15">
      <c r="BB548" s="1"/>
      <c r="BC548" t="s">
        <v>1578</v>
      </c>
      <c r="BD548" s="1"/>
    </row>
    <row r="549" spans="54:56" ht="15">
      <c r="BB549" s="1"/>
      <c r="BC549" t="s">
        <v>1579</v>
      </c>
      <c r="BD549" s="1"/>
    </row>
    <row r="550" spans="54:56" ht="15">
      <c r="BB550" s="1"/>
      <c r="BC550" t="s">
        <v>1580</v>
      </c>
      <c r="BD550" s="1"/>
    </row>
    <row r="551" spans="54:56" ht="15">
      <c r="BB551" s="1"/>
      <c r="BC551" t="s">
        <v>1581</v>
      </c>
      <c r="BD551" s="1"/>
    </row>
    <row r="552" spans="54:56" ht="15">
      <c r="BB552" s="1"/>
      <c r="BC552" t="s">
        <v>1582</v>
      </c>
      <c r="BD552" s="1"/>
    </row>
    <row r="553" spans="54:56" ht="15">
      <c r="BB553" s="1"/>
      <c r="BC553" t="s">
        <v>1583</v>
      </c>
      <c r="BD553" s="1"/>
    </row>
    <row r="554" spans="54:56" ht="15">
      <c r="BB554" s="1"/>
      <c r="BC554" t="s">
        <v>1584</v>
      </c>
      <c r="BD554" s="1"/>
    </row>
    <row r="555" spans="54:56" ht="15">
      <c r="BB555" s="1"/>
      <c r="BC555" t="s">
        <v>1585</v>
      </c>
      <c r="BD555" s="1"/>
    </row>
    <row r="556" spans="54:56" ht="15">
      <c r="BB556" s="1"/>
      <c r="BC556" t="s">
        <v>1586</v>
      </c>
      <c r="BD556" s="1"/>
    </row>
    <row r="557" spans="54:56" ht="15">
      <c r="BB557" s="1"/>
      <c r="BC557" t="s">
        <v>1587</v>
      </c>
      <c r="BD557" s="1"/>
    </row>
    <row r="558" spans="54:56" ht="15">
      <c r="BB558" s="1"/>
      <c r="BC558" t="s">
        <v>1588</v>
      </c>
      <c r="BD558" s="1"/>
    </row>
    <row r="559" spans="54:56" ht="15">
      <c r="BB559" s="1"/>
      <c r="BC559" t="s">
        <v>1589</v>
      </c>
      <c r="BD559" s="1"/>
    </row>
    <row r="560" spans="54:56" ht="15">
      <c r="BB560" s="1"/>
      <c r="BC560" t="s">
        <v>1590</v>
      </c>
      <c r="BD560" s="1"/>
    </row>
    <row r="561" spans="54:56" ht="15">
      <c r="BB561" s="1"/>
      <c r="BC561" t="s">
        <v>1591</v>
      </c>
      <c r="BD561" s="1"/>
    </row>
    <row r="562" spans="54:56" ht="15">
      <c r="BB562" s="1"/>
      <c r="BC562" t="s">
        <v>1592</v>
      </c>
      <c r="BD562" s="1"/>
    </row>
    <row r="563" spans="54:56" ht="15">
      <c r="BB563" s="1"/>
      <c r="BC563" t="s">
        <v>1593</v>
      </c>
      <c r="BD563" s="1"/>
    </row>
    <row r="564" spans="54:56" ht="15">
      <c r="BB564" s="1"/>
      <c r="BC564" t="s">
        <v>1594</v>
      </c>
      <c r="BD564" s="1"/>
    </row>
    <row r="565" spans="54:56" ht="15">
      <c r="BB565" s="1"/>
      <c r="BC565" t="s">
        <v>1595</v>
      </c>
      <c r="BD565" s="1"/>
    </row>
    <row r="566" spans="54:56" ht="15">
      <c r="BB566" s="1"/>
      <c r="BC566" t="s">
        <v>1596</v>
      </c>
      <c r="BD566" s="1"/>
    </row>
    <row r="567" spans="54:56" ht="15">
      <c r="BB567" s="1"/>
      <c r="BC567" t="s">
        <v>1597</v>
      </c>
      <c r="BD567" s="1"/>
    </row>
    <row r="568" spans="54:56" ht="15">
      <c r="BB568" s="1"/>
      <c r="BC568" t="s">
        <v>1598</v>
      </c>
      <c r="BD568" s="1"/>
    </row>
    <row r="569" spans="54:56" ht="15">
      <c r="BB569" s="1"/>
      <c r="BC569" t="s">
        <v>1599</v>
      </c>
      <c r="BD569" s="1"/>
    </row>
    <row r="570" spans="54:56" ht="15">
      <c r="BB570" s="1"/>
      <c r="BC570" t="s">
        <v>1600</v>
      </c>
      <c r="BD570" s="1"/>
    </row>
    <row r="571" spans="54:56" ht="15">
      <c r="BB571" s="1"/>
      <c r="BC571" t="s">
        <v>1601</v>
      </c>
      <c r="BD571" s="1"/>
    </row>
    <row r="572" spans="54:56" ht="15">
      <c r="BB572" s="1"/>
      <c r="BC572" t="s">
        <v>1602</v>
      </c>
      <c r="BD572" s="1"/>
    </row>
    <row r="573" spans="54:56" ht="15">
      <c r="BB573" s="1"/>
      <c r="BC573" t="s">
        <v>1603</v>
      </c>
      <c r="BD573" s="1"/>
    </row>
    <row r="574" spans="54:56" ht="15">
      <c r="BB574" s="1"/>
      <c r="BC574" t="s">
        <v>1604</v>
      </c>
      <c r="BD574" s="1"/>
    </row>
    <row r="575" spans="54:56" ht="15">
      <c r="BB575" s="1"/>
      <c r="BC575" t="s">
        <v>1605</v>
      </c>
      <c r="BD575" s="1"/>
    </row>
    <row r="576" spans="54:56" ht="15">
      <c r="BB576" s="1"/>
      <c r="BC576" t="s">
        <v>1606</v>
      </c>
      <c r="BD576" s="1"/>
    </row>
    <row r="577" spans="54:56" ht="15">
      <c r="BB577" s="1"/>
      <c r="BC577" t="s">
        <v>1607</v>
      </c>
      <c r="BD577" s="1"/>
    </row>
    <row r="578" spans="54:56" ht="15">
      <c r="BB578" s="1"/>
      <c r="BC578" t="s">
        <v>1608</v>
      </c>
      <c r="BD578" s="1"/>
    </row>
    <row r="579" spans="54:56" ht="15">
      <c r="BB579" s="1"/>
      <c r="BC579" t="s">
        <v>1609</v>
      </c>
      <c r="BD579" s="1"/>
    </row>
    <row r="580" spans="54:56" ht="15">
      <c r="BB580" s="1"/>
      <c r="BC580" t="s">
        <v>1610</v>
      </c>
      <c r="BD580" s="1"/>
    </row>
    <row r="581" spans="54:56" ht="15">
      <c r="BB581" s="1"/>
      <c r="BC581" t="s">
        <v>1611</v>
      </c>
      <c r="BD581" s="1"/>
    </row>
    <row r="582" spans="54:56" ht="15">
      <c r="BB582" s="1"/>
      <c r="BC582" t="s">
        <v>1612</v>
      </c>
      <c r="BD582" s="1"/>
    </row>
    <row r="583" spans="54:56" ht="15">
      <c r="BB583" s="1"/>
      <c r="BC583" t="s">
        <v>1613</v>
      </c>
      <c r="BD583" s="1"/>
    </row>
    <row r="584" spans="54:56" ht="15">
      <c r="BB584" s="1"/>
      <c r="BC584" t="s">
        <v>1614</v>
      </c>
      <c r="BD584" s="1"/>
    </row>
    <row r="585" spans="54:56" ht="15">
      <c r="BB585" s="1"/>
      <c r="BC585" t="s">
        <v>1615</v>
      </c>
      <c r="BD585" s="1"/>
    </row>
    <row r="586" spans="54:56" ht="15">
      <c r="BB586" s="1"/>
      <c r="BC586" t="s">
        <v>1616</v>
      </c>
      <c r="BD586" s="1"/>
    </row>
    <row r="587" spans="54:56" ht="15">
      <c r="BB587" s="1"/>
      <c r="BC587" t="s">
        <v>1617</v>
      </c>
      <c r="BD587" s="1"/>
    </row>
    <row r="588" spans="54:56" ht="15">
      <c r="BB588" s="1"/>
      <c r="BC588" t="s">
        <v>1618</v>
      </c>
      <c r="BD588" s="1"/>
    </row>
    <row r="589" spans="54:56" ht="15">
      <c r="BB589" s="1"/>
      <c r="BC589" t="s">
        <v>1619</v>
      </c>
      <c r="BD589" s="1"/>
    </row>
    <row r="590" spans="54:56" ht="15">
      <c r="BB590" s="1"/>
      <c r="BC590" t="s">
        <v>1620</v>
      </c>
      <c r="BD590" s="1"/>
    </row>
    <row r="591" spans="54:56" ht="15">
      <c r="BB591" s="1"/>
      <c r="BC591" t="s">
        <v>1621</v>
      </c>
      <c r="BD591" s="1"/>
    </row>
    <row r="592" spans="54:56" ht="15">
      <c r="BB592" s="1"/>
      <c r="BC592" t="s">
        <v>1622</v>
      </c>
      <c r="BD592" s="1"/>
    </row>
    <row r="593" spans="54:56" ht="15">
      <c r="BB593" s="1"/>
      <c r="BC593" t="s">
        <v>1623</v>
      </c>
      <c r="BD593" s="1"/>
    </row>
    <row r="594" spans="54:56" ht="15">
      <c r="BB594" s="1"/>
      <c r="BC594" t="s">
        <v>1624</v>
      </c>
      <c r="BD594" s="1"/>
    </row>
    <row r="595" spans="54:56" ht="15">
      <c r="BB595" s="1"/>
      <c r="BC595" t="s">
        <v>1625</v>
      </c>
      <c r="BD595" s="1"/>
    </row>
    <row r="596" spans="54:56" ht="15">
      <c r="BB596" s="1"/>
      <c r="BC596" t="s">
        <v>1626</v>
      </c>
      <c r="BD596" s="1"/>
    </row>
    <row r="597" spans="54:56" ht="15">
      <c r="BB597" s="1"/>
      <c r="BC597" t="s">
        <v>1627</v>
      </c>
      <c r="BD597" s="1"/>
    </row>
    <row r="598" spans="54:56" ht="15">
      <c r="BB598" s="1"/>
      <c r="BC598" t="s">
        <v>1628</v>
      </c>
      <c r="BD598" s="1"/>
    </row>
    <row r="599" spans="54:56" ht="15">
      <c r="BB599" s="1"/>
      <c r="BC599" t="s">
        <v>1629</v>
      </c>
      <c r="BD599" s="1"/>
    </row>
    <row r="600" spans="54:56" ht="15">
      <c r="BB600" s="1"/>
      <c r="BC600" t="s">
        <v>1630</v>
      </c>
      <c r="BD600" s="1"/>
    </row>
    <row r="601" spans="54:56" ht="15">
      <c r="BB601" s="1"/>
      <c r="BC601" t="s">
        <v>1631</v>
      </c>
      <c r="BD601" s="1"/>
    </row>
    <row r="602" spans="54:56" ht="15">
      <c r="BB602" s="1"/>
      <c r="BC602" t="s">
        <v>1632</v>
      </c>
      <c r="BD602" s="1"/>
    </row>
    <row r="603" spans="54:56" ht="15">
      <c r="BB603" s="1"/>
      <c r="BC603" t="s">
        <v>1633</v>
      </c>
      <c r="BD603" s="1"/>
    </row>
    <row r="604" spans="54:56" ht="15">
      <c r="BB604" s="1"/>
      <c r="BC604" t="s">
        <v>1634</v>
      </c>
      <c r="BD604" s="1"/>
    </row>
    <row r="605" spans="54:56" ht="15">
      <c r="BB605" s="1"/>
      <c r="BC605" t="s">
        <v>1635</v>
      </c>
      <c r="BD605" s="1"/>
    </row>
    <row r="606" spans="54:56" ht="15">
      <c r="BB606" s="1"/>
      <c r="BC606" t="s">
        <v>1636</v>
      </c>
      <c r="BD606" s="1"/>
    </row>
    <row r="607" spans="54:56" ht="15">
      <c r="BB607" s="1"/>
      <c r="BC607" t="s">
        <v>1637</v>
      </c>
      <c r="BD607" s="1"/>
    </row>
    <row r="608" spans="54:56" ht="15">
      <c r="BB608" s="1"/>
      <c r="BC608" t="s">
        <v>1638</v>
      </c>
      <c r="BD608" s="1"/>
    </row>
    <row r="609" spans="54:56" ht="15">
      <c r="BB609" s="1"/>
      <c r="BC609" t="s">
        <v>1639</v>
      </c>
      <c r="BD609" s="1"/>
    </row>
    <row r="610" spans="54:56" ht="15">
      <c r="BB610" s="1"/>
      <c r="BC610" t="s">
        <v>1640</v>
      </c>
      <c r="BD610" s="1"/>
    </row>
    <row r="611" spans="54:56" ht="15">
      <c r="BB611" s="1"/>
      <c r="BC611" t="s">
        <v>1641</v>
      </c>
      <c r="BD611" s="1"/>
    </row>
    <row r="612" spans="54:56" ht="15">
      <c r="BB612" s="1"/>
      <c r="BC612" t="s">
        <v>1642</v>
      </c>
      <c r="BD612" s="1"/>
    </row>
    <row r="613" spans="54:56" ht="15">
      <c r="BB613" s="1"/>
      <c r="BC613" t="s">
        <v>1643</v>
      </c>
      <c r="BD613" s="1"/>
    </row>
    <row r="614" spans="54:56" ht="15">
      <c r="BB614" s="1"/>
      <c r="BC614" t="s">
        <v>1644</v>
      </c>
      <c r="BD614" s="1"/>
    </row>
    <row r="615" spans="54:56" ht="15">
      <c r="BB615" s="1"/>
      <c r="BC615" t="s">
        <v>1645</v>
      </c>
      <c r="BD615" s="1"/>
    </row>
    <row r="616" spans="54:56" ht="15">
      <c r="BB616" s="1"/>
      <c r="BC616" t="s">
        <v>1646</v>
      </c>
      <c r="BD616" s="1"/>
    </row>
    <row r="617" spans="54:56" ht="15">
      <c r="BB617" s="1"/>
      <c r="BC617" t="s">
        <v>1647</v>
      </c>
      <c r="BD617" s="1"/>
    </row>
    <row r="618" spans="54:56" ht="15">
      <c r="BB618" s="1"/>
      <c r="BC618" t="s">
        <v>1648</v>
      </c>
      <c r="BD618" s="1"/>
    </row>
    <row r="619" spans="54:56" ht="15">
      <c r="BB619" s="1"/>
      <c r="BC619" t="s">
        <v>1649</v>
      </c>
      <c r="BD619" s="1"/>
    </row>
    <row r="620" spans="54:56" ht="15">
      <c r="BB620" s="1"/>
      <c r="BC620" t="s">
        <v>1650</v>
      </c>
      <c r="BD620" s="1"/>
    </row>
    <row r="621" spans="54:56" ht="15">
      <c r="BB621" s="1"/>
      <c r="BC621" t="s">
        <v>1651</v>
      </c>
      <c r="BD621" s="1"/>
    </row>
    <row r="622" spans="54:56" ht="15">
      <c r="BB622" s="1"/>
      <c r="BC622" t="s">
        <v>1652</v>
      </c>
      <c r="BD622" s="1"/>
    </row>
    <row r="623" spans="54:56" ht="15">
      <c r="BB623" s="1"/>
      <c r="BC623" t="s">
        <v>1653</v>
      </c>
      <c r="BD623" s="1"/>
    </row>
    <row r="624" spans="54:56" ht="15">
      <c r="BB624" s="1"/>
      <c r="BC624" t="s">
        <v>1654</v>
      </c>
      <c r="BD624" s="1"/>
    </row>
    <row r="625" spans="54:56" ht="15">
      <c r="BB625" s="1"/>
      <c r="BC625" t="s">
        <v>1655</v>
      </c>
      <c r="BD625" s="1"/>
    </row>
    <row r="626" spans="54:56" ht="15">
      <c r="BB626" s="1"/>
      <c r="BC626" t="s">
        <v>1656</v>
      </c>
      <c r="BD626" s="1"/>
    </row>
    <row r="627" spans="54:56" ht="15">
      <c r="BB627" s="1"/>
      <c r="BC627" t="s">
        <v>1657</v>
      </c>
      <c r="BD627" s="1"/>
    </row>
    <row r="628" spans="54:56" ht="15">
      <c r="BB628" s="1"/>
      <c r="BC628" t="s">
        <v>1658</v>
      </c>
      <c r="BD628" s="1"/>
    </row>
    <row r="629" spans="54:56" ht="15">
      <c r="BB629" s="1"/>
      <c r="BC629" t="s">
        <v>1659</v>
      </c>
      <c r="BD629" s="1"/>
    </row>
    <row r="630" spans="54:56" ht="15">
      <c r="BB630" s="1"/>
      <c r="BC630" t="s">
        <v>1660</v>
      </c>
      <c r="BD630" s="1"/>
    </row>
    <row r="631" spans="54:56" ht="15">
      <c r="BB631" s="1"/>
      <c r="BC631" t="s">
        <v>1661</v>
      </c>
      <c r="BD631" s="1"/>
    </row>
    <row r="632" spans="54:56" ht="15">
      <c r="BB632" s="1"/>
      <c r="BC632" t="s">
        <v>1662</v>
      </c>
      <c r="BD632" s="1"/>
    </row>
    <row r="633" spans="54:56" ht="15">
      <c r="BB633" s="1"/>
      <c r="BC633" t="s">
        <v>1663</v>
      </c>
      <c r="BD633" s="1"/>
    </row>
    <row r="634" spans="54:56" ht="15">
      <c r="BB634" s="1"/>
      <c r="BC634" t="s">
        <v>1664</v>
      </c>
      <c r="BD634" s="1"/>
    </row>
    <row r="635" spans="54:56" ht="15">
      <c r="BB635" s="1"/>
      <c r="BC635" t="s">
        <v>1665</v>
      </c>
      <c r="BD635" s="1"/>
    </row>
    <row r="636" spans="54:56" ht="15">
      <c r="BB636" s="1"/>
      <c r="BC636" t="s">
        <v>1666</v>
      </c>
      <c r="BD636" s="1"/>
    </row>
    <row r="637" spans="54:56" ht="15">
      <c r="BB637" s="1"/>
      <c r="BC637" t="s">
        <v>1667</v>
      </c>
      <c r="BD637" s="1"/>
    </row>
    <row r="638" spans="54:56" ht="15">
      <c r="BB638" s="1"/>
      <c r="BC638" t="s">
        <v>1668</v>
      </c>
      <c r="BD638" s="1"/>
    </row>
    <row r="639" spans="54:56" ht="15">
      <c r="BB639" s="1"/>
      <c r="BC639" t="s">
        <v>1669</v>
      </c>
      <c r="BD639" s="1"/>
    </row>
    <row r="640" spans="54:56" ht="15">
      <c r="BB640" s="1"/>
      <c r="BC640" t="s">
        <v>1670</v>
      </c>
      <c r="BD640" s="1"/>
    </row>
    <row r="641" spans="54:56" ht="15">
      <c r="BB641" s="1"/>
      <c r="BC641" t="s">
        <v>1671</v>
      </c>
      <c r="BD641" s="1"/>
    </row>
    <row r="642" spans="54:56" ht="15">
      <c r="BB642" s="1"/>
      <c r="BC642" t="s">
        <v>1672</v>
      </c>
      <c r="BD642" s="1"/>
    </row>
    <row r="643" spans="54:56" ht="15">
      <c r="BB643" s="1"/>
      <c r="BC643" t="s">
        <v>1673</v>
      </c>
      <c r="BD643" s="1"/>
    </row>
    <row r="644" spans="54:56" ht="15">
      <c r="BB644" s="1"/>
      <c r="BC644" t="s">
        <v>1674</v>
      </c>
      <c r="BD644" s="1"/>
    </row>
    <row r="645" spans="54:56" ht="15">
      <c r="BB645" s="1"/>
      <c r="BC645" t="s">
        <v>1675</v>
      </c>
      <c r="BD645" s="1"/>
    </row>
    <row r="646" spans="54:56" ht="15">
      <c r="BB646" s="1"/>
      <c r="BC646" t="s">
        <v>1676</v>
      </c>
      <c r="BD646" s="1"/>
    </row>
    <row r="647" spans="54:56" ht="15">
      <c r="BB647" s="1"/>
      <c r="BC647" t="s">
        <v>1677</v>
      </c>
      <c r="BD647" s="1"/>
    </row>
    <row r="648" spans="54:56" ht="15">
      <c r="BB648" s="1"/>
      <c r="BC648" t="s">
        <v>1678</v>
      </c>
      <c r="BD648" s="1"/>
    </row>
    <row r="649" spans="54:56" ht="15">
      <c r="BB649" s="1"/>
      <c r="BC649" t="s">
        <v>1679</v>
      </c>
      <c r="BD649" s="1"/>
    </row>
    <row r="650" spans="54:56" ht="15">
      <c r="BB650" s="1"/>
      <c r="BC650" t="s">
        <v>1680</v>
      </c>
      <c r="BD650" s="1"/>
    </row>
    <row r="651" spans="54:56" ht="15">
      <c r="BB651" s="1"/>
      <c r="BC651" t="s">
        <v>1681</v>
      </c>
      <c r="BD651" s="1"/>
    </row>
    <row r="652" spans="54:56" ht="15">
      <c r="BB652" s="1"/>
      <c r="BC652" t="s">
        <v>1682</v>
      </c>
      <c r="BD652" s="1"/>
    </row>
    <row r="653" spans="54:56" ht="15">
      <c r="BB653" s="1"/>
      <c r="BC653" t="s">
        <v>1683</v>
      </c>
      <c r="BD653" s="1"/>
    </row>
    <row r="654" spans="54:56" ht="15">
      <c r="BB654" s="1"/>
      <c r="BC654" t="s">
        <v>1684</v>
      </c>
      <c r="BD654" s="1"/>
    </row>
    <row r="655" spans="54:56" ht="15">
      <c r="BB655" s="1"/>
      <c r="BC655" t="s">
        <v>1685</v>
      </c>
      <c r="BD655" s="1"/>
    </row>
    <row r="656" spans="54:56" ht="15">
      <c r="BB656" s="1"/>
      <c r="BC656" t="s">
        <v>1686</v>
      </c>
      <c r="BD656" s="1"/>
    </row>
    <row r="657" spans="54:56" ht="15">
      <c r="BB657" s="1"/>
      <c r="BC657" t="s">
        <v>1687</v>
      </c>
      <c r="BD657" s="1"/>
    </row>
    <row r="658" spans="54:56" ht="15">
      <c r="BB658" s="1"/>
      <c r="BC658" t="s">
        <v>1688</v>
      </c>
      <c r="BD658" s="1"/>
    </row>
    <row r="659" spans="54:56" ht="15">
      <c r="BB659" s="1"/>
      <c r="BC659" t="s">
        <v>1689</v>
      </c>
      <c r="BD659" s="1"/>
    </row>
    <row r="660" spans="54:56" ht="15">
      <c r="BB660" s="1"/>
      <c r="BC660" t="s">
        <v>1690</v>
      </c>
      <c r="BD660" s="1"/>
    </row>
    <row r="661" spans="54:56" ht="15">
      <c r="BB661" s="1"/>
      <c r="BC661" t="s">
        <v>1691</v>
      </c>
      <c r="BD661" s="1"/>
    </row>
    <row r="662" spans="54:56" ht="15">
      <c r="BB662" s="1"/>
      <c r="BC662" t="s">
        <v>1692</v>
      </c>
      <c r="BD662" s="1"/>
    </row>
    <row r="663" spans="54:56" ht="15">
      <c r="BB663" s="1"/>
      <c r="BC663" t="s">
        <v>1693</v>
      </c>
      <c r="BD663" s="1"/>
    </row>
    <row r="664" spans="54:56" ht="15">
      <c r="BB664" s="1"/>
      <c r="BC664" t="s">
        <v>1694</v>
      </c>
      <c r="BD664" s="1"/>
    </row>
    <row r="665" spans="54:56" ht="15">
      <c r="BB665" s="1"/>
      <c r="BC665" t="s">
        <v>1695</v>
      </c>
      <c r="BD665" s="1"/>
    </row>
    <row r="666" spans="54:56" ht="15">
      <c r="BB666" s="1"/>
      <c r="BC666" t="s">
        <v>1696</v>
      </c>
      <c r="BD666" s="1"/>
    </row>
    <row r="667" spans="54:56" ht="15">
      <c r="BB667" s="1"/>
      <c r="BC667" t="s">
        <v>1697</v>
      </c>
      <c r="BD667" s="1"/>
    </row>
    <row r="668" spans="54:56" ht="15">
      <c r="BB668" s="1"/>
      <c r="BC668" t="s">
        <v>1698</v>
      </c>
      <c r="BD668" s="1"/>
    </row>
    <row r="669" spans="54:56" ht="15">
      <c r="BB669" s="1"/>
      <c r="BC669" t="s">
        <v>1699</v>
      </c>
      <c r="BD669" s="1"/>
    </row>
    <row r="670" spans="54:56" ht="15">
      <c r="BB670" s="1"/>
      <c r="BC670" t="s">
        <v>1700</v>
      </c>
      <c r="BD670" s="1"/>
    </row>
    <row r="671" spans="54:56" ht="15">
      <c r="BB671" s="1"/>
      <c r="BC671" t="s">
        <v>1701</v>
      </c>
      <c r="BD671" s="1"/>
    </row>
    <row r="672" spans="54:56" ht="15">
      <c r="BB672" s="1"/>
      <c r="BC672" t="s">
        <v>1702</v>
      </c>
      <c r="BD672" s="1"/>
    </row>
    <row r="673" spans="54:56" ht="15">
      <c r="BB673" s="1"/>
      <c r="BC673" t="s">
        <v>1703</v>
      </c>
      <c r="BD673" s="1"/>
    </row>
    <row r="674" spans="54:56" ht="15">
      <c r="BB674" s="1"/>
      <c r="BC674" t="s">
        <v>1704</v>
      </c>
      <c r="BD674" s="1"/>
    </row>
    <row r="675" spans="54:56" ht="15">
      <c r="BB675" s="1"/>
      <c r="BC675" t="s">
        <v>1705</v>
      </c>
      <c r="BD675" s="1"/>
    </row>
    <row r="676" spans="54:56" ht="15">
      <c r="BB676" s="1"/>
      <c r="BC676" t="s">
        <v>1706</v>
      </c>
      <c r="BD676" s="1"/>
    </row>
    <row r="677" spans="54:56" ht="15">
      <c r="BB677" s="1"/>
      <c r="BC677" t="s">
        <v>1707</v>
      </c>
      <c r="BD677" s="1"/>
    </row>
    <row r="678" spans="54:56" ht="15">
      <c r="BB678" s="1"/>
      <c r="BC678" t="s">
        <v>1708</v>
      </c>
      <c r="BD678" s="1"/>
    </row>
    <row r="679" spans="54:56" ht="15">
      <c r="BB679" s="1"/>
      <c r="BC679" t="s">
        <v>1709</v>
      </c>
      <c r="BD679" s="1"/>
    </row>
    <row r="680" spans="54:56" ht="15">
      <c r="BB680" s="1"/>
      <c r="BC680" t="s">
        <v>1710</v>
      </c>
      <c r="BD680" s="1"/>
    </row>
    <row r="681" spans="54:56" ht="15">
      <c r="BB681" s="1"/>
      <c r="BC681" t="s">
        <v>1711</v>
      </c>
      <c r="BD681" s="1"/>
    </row>
    <row r="682" spans="54:56" ht="15">
      <c r="BB682" s="1"/>
      <c r="BC682" t="s">
        <v>1712</v>
      </c>
      <c r="BD682" s="1"/>
    </row>
    <row r="683" spans="54:56" ht="15">
      <c r="BB683" s="1"/>
      <c r="BC683" t="s">
        <v>1713</v>
      </c>
      <c r="BD683" s="1"/>
    </row>
    <row r="684" spans="54:56" ht="15">
      <c r="BB684" s="1"/>
      <c r="BC684" t="s">
        <v>1714</v>
      </c>
      <c r="BD684" s="1"/>
    </row>
    <row r="685" spans="54:56" ht="15">
      <c r="BB685" s="1"/>
      <c r="BC685" t="s">
        <v>1715</v>
      </c>
      <c r="BD685" s="1"/>
    </row>
    <row r="686" spans="54:56" ht="15">
      <c r="BB686" s="1"/>
      <c r="BC686" t="s">
        <v>1716</v>
      </c>
      <c r="BD686" s="1"/>
    </row>
    <row r="687" spans="54:56" ht="15">
      <c r="BB687" s="1"/>
      <c r="BC687" t="s">
        <v>1717</v>
      </c>
      <c r="BD687" s="1"/>
    </row>
    <row r="688" spans="54:56" ht="15">
      <c r="BB688" s="1"/>
      <c r="BC688" t="s">
        <v>1718</v>
      </c>
      <c r="BD688" s="1"/>
    </row>
    <row r="689" spans="54:56" ht="15">
      <c r="BB689" s="1"/>
      <c r="BC689" t="s">
        <v>1719</v>
      </c>
      <c r="BD689" s="1"/>
    </row>
    <row r="690" spans="54:56" ht="15">
      <c r="BB690" s="1"/>
      <c r="BC690" t="s">
        <v>1720</v>
      </c>
      <c r="BD690" s="1"/>
    </row>
    <row r="691" spans="54:56" ht="15">
      <c r="BB691" s="1"/>
      <c r="BC691" t="s">
        <v>1721</v>
      </c>
      <c r="BD691" s="1"/>
    </row>
    <row r="692" spans="54:56" ht="15">
      <c r="BB692" s="1"/>
      <c r="BC692" t="s">
        <v>1722</v>
      </c>
      <c r="BD692" s="1"/>
    </row>
    <row r="693" spans="54:56" ht="15">
      <c r="BB693" s="1"/>
      <c r="BC693" t="s">
        <v>1723</v>
      </c>
      <c r="BD693" s="1"/>
    </row>
    <row r="694" spans="54:56" ht="15">
      <c r="BB694" s="1"/>
      <c r="BC694" t="s">
        <v>1724</v>
      </c>
      <c r="BD694" s="1"/>
    </row>
    <row r="695" spans="54:56" ht="15">
      <c r="BB695" s="1"/>
      <c r="BC695" t="s">
        <v>1725</v>
      </c>
      <c r="BD695" s="1"/>
    </row>
    <row r="696" spans="54:56" ht="15">
      <c r="BB696" s="1"/>
      <c r="BC696" t="s">
        <v>1726</v>
      </c>
      <c r="BD696" s="1"/>
    </row>
    <row r="697" spans="54:56" ht="15">
      <c r="BB697" s="1"/>
      <c r="BC697" t="s">
        <v>1727</v>
      </c>
      <c r="BD697" s="1"/>
    </row>
    <row r="698" spans="54:56" ht="15">
      <c r="BB698" s="1"/>
      <c r="BC698" t="s">
        <v>1728</v>
      </c>
      <c r="BD698" s="1"/>
    </row>
    <row r="699" spans="54:56" ht="15">
      <c r="BB699" s="1"/>
      <c r="BC699" t="s">
        <v>1729</v>
      </c>
      <c r="BD699" s="1"/>
    </row>
    <row r="700" spans="54:56" ht="15">
      <c r="BB700" s="1"/>
      <c r="BC700" t="s">
        <v>1730</v>
      </c>
      <c r="BD700" s="1"/>
    </row>
    <row r="701" spans="54:56" ht="15">
      <c r="BB701" s="1"/>
      <c r="BC701" t="s">
        <v>1731</v>
      </c>
      <c r="BD701" s="1"/>
    </row>
    <row r="702" spans="54:56" ht="15">
      <c r="BB702" s="1"/>
      <c r="BC702" t="s">
        <v>1732</v>
      </c>
      <c r="BD702" s="1"/>
    </row>
    <row r="703" spans="54:56" ht="15">
      <c r="BB703" s="1"/>
      <c r="BC703" t="s">
        <v>1733</v>
      </c>
      <c r="BD703" s="1"/>
    </row>
    <row r="704" spans="54:56" ht="15">
      <c r="BB704" s="1"/>
      <c r="BC704" t="s">
        <v>1734</v>
      </c>
      <c r="BD704" s="1"/>
    </row>
    <row r="705" spans="54:56" ht="15">
      <c r="BB705" s="1"/>
      <c r="BC705" t="s">
        <v>1735</v>
      </c>
      <c r="BD705" s="1"/>
    </row>
    <row r="706" spans="54:56" ht="15">
      <c r="BB706" s="1"/>
      <c r="BC706" t="s">
        <v>1736</v>
      </c>
      <c r="BD706" s="1"/>
    </row>
    <row r="707" spans="54:56" ht="15">
      <c r="BB707" s="1"/>
      <c r="BC707" t="s">
        <v>1737</v>
      </c>
      <c r="BD707" s="1"/>
    </row>
    <row r="708" spans="54:56" ht="15">
      <c r="BB708" s="1"/>
      <c r="BC708" t="s">
        <v>1738</v>
      </c>
      <c r="BD708" s="1"/>
    </row>
    <row r="709" spans="54:56" ht="15">
      <c r="BB709" s="1"/>
      <c r="BC709" t="s">
        <v>1739</v>
      </c>
      <c r="BD709" s="1"/>
    </row>
    <row r="710" spans="54:56" ht="15">
      <c r="BB710" s="1"/>
      <c r="BC710" t="s">
        <v>1743</v>
      </c>
      <c r="BD710" s="1"/>
    </row>
    <row r="711" spans="54:56" ht="15">
      <c r="BB711" s="1"/>
      <c r="BC711" t="s">
        <v>1744</v>
      </c>
      <c r="BD711" s="1"/>
    </row>
    <row r="712" spans="54:56" ht="15">
      <c r="BB712" s="1"/>
      <c r="BC712" t="s">
        <v>1745</v>
      </c>
      <c r="BD712" s="1"/>
    </row>
    <row r="713" spans="54:56" ht="15">
      <c r="BB713" s="1"/>
      <c r="BC713" t="s">
        <v>1746</v>
      </c>
      <c r="BD713" s="1"/>
    </row>
    <row r="714" spans="54:56" ht="15">
      <c r="BB714" s="1"/>
      <c r="BC714" t="s">
        <v>1747</v>
      </c>
      <c r="BD714" s="1"/>
    </row>
    <row r="715" spans="54:56" ht="15">
      <c r="BB715" s="1"/>
      <c r="BC715" t="s">
        <v>1748</v>
      </c>
      <c r="BD715" s="1"/>
    </row>
    <row r="716" spans="54:56" ht="15">
      <c r="BB716" s="1"/>
      <c r="BC716" t="s">
        <v>1749</v>
      </c>
      <c r="BD716" s="1"/>
    </row>
    <row r="717" spans="54:56" ht="15">
      <c r="BB717" s="1"/>
      <c r="BC717" t="s">
        <v>1750</v>
      </c>
      <c r="BD717" s="1"/>
    </row>
    <row r="718" spans="54:56" ht="15">
      <c r="BB718" s="1"/>
      <c r="BC718" t="s">
        <v>1751</v>
      </c>
      <c r="BD718" s="1"/>
    </row>
    <row r="719" spans="54:56" ht="15">
      <c r="BB719" s="1"/>
      <c r="BC719" t="s">
        <v>1752</v>
      </c>
      <c r="BD719" s="1"/>
    </row>
    <row r="720" spans="54:56" ht="15">
      <c r="BB720" s="1"/>
      <c r="BC720" t="s">
        <v>1753</v>
      </c>
      <c r="BD720" s="1"/>
    </row>
    <row r="721" spans="54:56" ht="15">
      <c r="BB721" s="1"/>
      <c r="BC721" t="s">
        <v>1754</v>
      </c>
      <c r="BD721" s="1"/>
    </row>
    <row r="722" spans="54:56" ht="15">
      <c r="BB722" s="1"/>
      <c r="BC722" t="s">
        <v>1755</v>
      </c>
      <c r="BD722" s="1"/>
    </row>
    <row r="723" spans="54:56" ht="15">
      <c r="BB723" s="1"/>
      <c r="BC723" t="s">
        <v>1756</v>
      </c>
      <c r="BD723" s="1"/>
    </row>
    <row r="724" spans="54:56" ht="15">
      <c r="BB724" s="1"/>
      <c r="BC724" t="s">
        <v>1757</v>
      </c>
      <c r="BD724" s="1"/>
    </row>
    <row r="725" spans="54:56" ht="15">
      <c r="BB725" s="1"/>
      <c r="BC725" t="s">
        <v>1758</v>
      </c>
      <c r="BD725" s="1"/>
    </row>
    <row r="726" spans="54:56" ht="15">
      <c r="BB726" s="1"/>
      <c r="BC726" t="s">
        <v>1759</v>
      </c>
      <c r="BD726" s="1"/>
    </row>
    <row r="727" spans="54:56" ht="15">
      <c r="BB727" s="1"/>
      <c r="BC727" t="s">
        <v>1760</v>
      </c>
      <c r="BD727" s="1"/>
    </row>
    <row r="728" spans="54:56" ht="15">
      <c r="BB728" s="1"/>
      <c r="BC728" t="s">
        <v>1761</v>
      </c>
      <c r="BD728" s="1"/>
    </row>
    <row r="729" spans="54:56" ht="15">
      <c r="BB729" s="1"/>
      <c r="BC729" t="s">
        <v>1762</v>
      </c>
      <c r="BD729" s="1"/>
    </row>
    <row r="730" spans="54:56" ht="15">
      <c r="BB730" s="1"/>
      <c r="BC730" t="s">
        <v>1763</v>
      </c>
      <c r="BD730" s="1"/>
    </row>
    <row r="731" spans="54:56" ht="15">
      <c r="BB731" s="1"/>
      <c r="BC731" t="s">
        <v>1764</v>
      </c>
      <c r="BD731" s="1"/>
    </row>
    <row r="732" spans="54:56" ht="15">
      <c r="BB732" s="1"/>
      <c r="BC732" t="s">
        <v>1765</v>
      </c>
      <c r="BD732" s="1"/>
    </row>
    <row r="733" spans="54:56" ht="15">
      <c r="BB733" s="1"/>
      <c r="BC733" t="s">
        <v>1766</v>
      </c>
      <c r="BD733" s="1"/>
    </row>
    <row r="734" spans="54:56" ht="15">
      <c r="BB734" s="1"/>
      <c r="BC734" t="s">
        <v>1767</v>
      </c>
      <c r="BD734" s="1"/>
    </row>
    <row r="735" spans="54:56" ht="15">
      <c r="BB735" s="1"/>
      <c r="BC735" t="s">
        <v>1768</v>
      </c>
      <c r="BD735" s="1"/>
    </row>
    <row r="736" spans="54:56" ht="15">
      <c r="BB736" s="1"/>
      <c r="BC736" t="s">
        <v>1769</v>
      </c>
      <c r="BD736" s="1"/>
    </row>
    <row r="737" spans="54:56" ht="15">
      <c r="BB737" s="1"/>
      <c r="BC737" t="s">
        <v>1770</v>
      </c>
      <c r="BD737" s="1"/>
    </row>
    <row r="738" spans="54:56" ht="15">
      <c r="BB738" s="1"/>
      <c r="BC738" t="s">
        <v>1771</v>
      </c>
      <c r="BD738" s="1"/>
    </row>
    <row r="739" spans="54:56" ht="15">
      <c r="BB739" s="1"/>
      <c r="BC739" t="s">
        <v>1772</v>
      </c>
      <c r="BD739" s="1"/>
    </row>
    <row r="740" spans="54:56" ht="15">
      <c r="BB740" s="1"/>
      <c r="BC740" t="s">
        <v>1773</v>
      </c>
      <c r="BD740" s="1"/>
    </row>
    <row r="741" spans="54:56" ht="15">
      <c r="BB741" s="1"/>
      <c r="BC741" t="s">
        <v>1774</v>
      </c>
      <c r="BD741" s="1"/>
    </row>
    <row r="742" spans="54:56" ht="15">
      <c r="BB742" s="1"/>
      <c r="BC742" t="s">
        <v>1775</v>
      </c>
      <c r="BD742" s="1"/>
    </row>
    <row r="743" spans="54:56" ht="15">
      <c r="BB743" s="1"/>
      <c r="BC743" t="s">
        <v>1776</v>
      </c>
      <c r="BD743" s="1"/>
    </row>
    <row r="744" spans="54:56" ht="15">
      <c r="BB744" s="1"/>
      <c r="BC744" t="s">
        <v>1777</v>
      </c>
      <c r="BD744" s="1"/>
    </row>
    <row r="745" spans="54:56" ht="15">
      <c r="BB745" s="1"/>
      <c r="BC745" t="s">
        <v>1778</v>
      </c>
      <c r="BD745" s="1"/>
    </row>
    <row r="746" spans="54:56" ht="15">
      <c r="BB746" s="1"/>
      <c r="BC746" t="s">
        <v>1779</v>
      </c>
      <c r="BD746" s="1"/>
    </row>
    <row r="747" spans="54:56" ht="15">
      <c r="BB747" s="1"/>
      <c r="BC747" t="s">
        <v>1780</v>
      </c>
      <c r="BD747" s="1"/>
    </row>
    <row r="748" spans="54:56" ht="15">
      <c r="BB748" s="1"/>
      <c r="BC748" t="s">
        <v>1781</v>
      </c>
      <c r="BD748" s="1"/>
    </row>
    <row r="749" spans="54:56" ht="15">
      <c r="BB749" s="1"/>
      <c r="BC749" t="s">
        <v>1782</v>
      </c>
      <c r="BD749" s="1"/>
    </row>
    <row r="750" spans="54:56" ht="15">
      <c r="BB750" s="1"/>
      <c r="BC750" t="s">
        <v>1783</v>
      </c>
      <c r="BD750" s="1"/>
    </row>
    <row r="751" spans="54:56" ht="15">
      <c r="BB751" s="1"/>
      <c r="BC751" t="s">
        <v>1784</v>
      </c>
      <c r="BD751" s="1"/>
    </row>
    <row r="752" spans="54:56" ht="15">
      <c r="BB752" s="1"/>
      <c r="BC752" t="s">
        <v>1785</v>
      </c>
      <c r="BD752" s="1"/>
    </row>
    <row r="753" spans="54:56" ht="15">
      <c r="BB753" s="1"/>
      <c r="BC753" t="s">
        <v>1786</v>
      </c>
      <c r="BD753" s="1"/>
    </row>
    <row r="754" spans="54:56" ht="15">
      <c r="BB754" s="1"/>
      <c r="BC754" t="s">
        <v>1787</v>
      </c>
      <c r="BD754" s="1"/>
    </row>
    <row r="755" spans="54:56" ht="15">
      <c r="BB755" s="1"/>
      <c r="BC755" t="s">
        <v>1788</v>
      </c>
      <c r="BD755" s="1"/>
    </row>
    <row r="756" spans="54:56" ht="15">
      <c r="BB756" s="1"/>
      <c r="BC756" t="s">
        <v>1789</v>
      </c>
      <c r="BD756" s="1"/>
    </row>
    <row r="757" spans="54:56" ht="15">
      <c r="BB757" s="1"/>
      <c r="BC757" t="s">
        <v>1790</v>
      </c>
      <c r="BD757" s="1"/>
    </row>
    <row r="758" spans="54:56" ht="15">
      <c r="BB758" s="1"/>
      <c r="BC758" t="s">
        <v>1791</v>
      </c>
      <c r="BD758" s="1"/>
    </row>
    <row r="759" spans="54:56" ht="15">
      <c r="BB759" s="1"/>
      <c r="BC759" t="s">
        <v>1792</v>
      </c>
      <c r="BD759" s="1"/>
    </row>
    <row r="760" spans="54:56" ht="15">
      <c r="BB760" s="1"/>
      <c r="BC760" t="s">
        <v>1793</v>
      </c>
      <c r="BD760" s="1"/>
    </row>
    <row r="761" spans="54:56" ht="15">
      <c r="BB761" s="1"/>
      <c r="BC761" t="s">
        <v>1794</v>
      </c>
      <c r="BD761" s="1"/>
    </row>
    <row r="762" spans="54:56" ht="15">
      <c r="BB762" s="1"/>
      <c r="BC762" t="s">
        <v>1795</v>
      </c>
      <c r="BD762" s="1"/>
    </row>
    <row r="763" spans="54:56" ht="15">
      <c r="BB763" s="1"/>
      <c r="BC763" t="s">
        <v>1796</v>
      </c>
      <c r="BD763" s="1"/>
    </row>
    <row r="764" spans="54:56" ht="15">
      <c r="BB764" s="1"/>
      <c r="BC764" t="s">
        <v>1797</v>
      </c>
      <c r="BD764" s="1"/>
    </row>
    <row r="765" spans="54:56" ht="15">
      <c r="BB765" s="1"/>
      <c r="BC765" t="s">
        <v>1798</v>
      </c>
      <c r="BD765" s="1"/>
    </row>
    <row r="766" spans="54:56" ht="15">
      <c r="BB766" s="1"/>
      <c r="BC766" t="s">
        <v>1799</v>
      </c>
      <c r="BD766" s="1"/>
    </row>
    <row r="767" spans="54:56" ht="15">
      <c r="BB767" s="1"/>
      <c r="BC767" t="s">
        <v>1800</v>
      </c>
      <c r="BD767" s="1"/>
    </row>
    <row r="768" spans="54:56" ht="15">
      <c r="BB768" s="1"/>
      <c r="BC768" t="s">
        <v>1801</v>
      </c>
      <c r="BD768" s="1"/>
    </row>
    <row r="769" spans="54:56" ht="15">
      <c r="BB769" s="1"/>
      <c r="BC769" t="s">
        <v>1802</v>
      </c>
      <c r="BD769" s="1"/>
    </row>
    <row r="770" spans="54:56" ht="15">
      <c r="BB770" s="1"/>
      <c r="BC770" t="s">
        <v>1803</v>
      </c>
      <c r="BD770" s="1"/>
    </row>
    <row r="771" spans="54:56" ht="15">
      <c r="BB771" s="1"/>
      <c r="BC771" t="s">
        <v>1804</v>
      </c>
      <c r="BD771" s="1"/>
    </row>
    <row r="772" spans="54:56" ht="15">
      <c r="BB772" s="1"/>
      <c r="BC772" t="s">
        <v>1805</v>
      </c>
      <c r="BD772" s="1"/>
    </row>
    <row r="773" spans="54:56" ht="15">
      <c r="BB773" s="1"/>
      <c r="BC773" t="s">
        <v>1806</v>
      </c>
      <c r="BD773" s="1"/>
    </row>
    <row r="774" spans="54:56" ht="15">
      <c r="BB774" s="1"/>
      <c r="BC774" t="s">
        <v>1807</v>
      </c>
      <c r="BD774" s="1"/>
    </row>
    <row r="775" spans="54:56" ht="15">
      <c r="BB775" s="1"/>
      <c r="BC775" t="s">
        <v>1808</v>
      </c>
      <c r="BD775" s="1"/>
    </row>
    <row r="776" spans="54:56" ht="15">
      <c r="BB776" s="1"/>
      <c r="BC776" t="s">
        <v>1870</v>
      </c>
      <c r="BD776" s="1"/>
    </row>
    <row r="777" spans="54:56" ht="15">
      <c r="BB777" s="1"/>
      <c r="BC777" t="s">
        <v>1809</v>
      </c>
      <c r="BD777" s="1"/>
    </row>
    <row r="778" spans="54:56" ht="15">
      <c r="BB778" s="1"/>
      <c r="BC778" t="s">
        <v>1810</v>
      </c>
      <c r="BD778" s="1"/>
    </row>
    <row r="779" spans="54:56" ht="15">
      <c r="BB779" s="1"/>
      <c r="BC779" t="s">
        <v>1811</v>
      </c>
      <c r="BD779" s="1"/>
    </row>
    <row r="780" spans="54:56" ht="15">
      <c r="BB780" s="1"/>
      <c r="BC780" t="s">
        <v>1812</v>
      </c>
      <c r="BD780" s="1"/>
    </row>
    <row r="781" spans="54:56" ht="15">
      <c r="BB781" s="1"/>
      <c r="BC781" t="s">
        <v>1813</v>
      </c>
      <c r="BD781" s="1"/>
    </row>
    <row r="782" spans="54:56" ht="15">
      <c r="BB782" s="1"/>
      <c r="BC782" t="s">
        <v>1814</v>
      </c>
      <c r="BD782" s="1"/>
    </row>
    <row r="783" spans="54:56" ht="15">
      <c r="BB783" s="1"/>
      <c r="BC783" t="s">
        <v>1815</v>
      </c>
      <c r="BD783" s="1"/>
    </row>
    <row r="784" spans="54:56" ht="15">
      <c r="BB784" s="1"/>
      <c r="BC784" t="s">
        <v>1816</v>
      </c>
      <c r="BD784" s="1"/>
    </row>
    <row r="785" spans="54:56" ht="15">
      <c r="BB785" s="1"/>
      <c r="BC785" t="s">
        <v>1817</v>
      </c>
      <c r="BD785" s="1"/>
    </row>
    <row r="786" spans="54:56" ht="15">
      <c r="BB786" s="1"/>
      <c r="BC786" t="s">
        <v>1818</v>
      </c>
      <c r="BD786" s="1"/>
    </row>
    <row r="787" spans="54:56" ht="15">
      <c r="BB787" s="1"/>
      <c r="BC787" t="s">
        <v>1819</v>
      </c>
      <c r="BD787" s="1"/>
    </row>
    <row r="788" spans="54:56" ht="15">
      <c r="BB788" s="1"/>
      <c r="BC788" t="s">
        <v>1820</v>
      </c>
      <c r="BD788" s="1"/>
    </row>
    <row r="789" spans="54:56" ht="15">
      <c r="BB789" s="1"/>
      <c r="BC789" t="s">
        <v>1821</v>
      </c>
      <c r="BD789" s="1"/>
    </row>
    <row r="790" spans="54:56" ht="15">
      <c r="BB790" s="1"/>
      <c r="BC790" t="s">
        <v>1822</v>
      </c>
      <c r="BD790" s="1"/>
    </row>
    <row r="791" spans="54:56" ht="15">
      <c r="BB791" s="1"/>
      <c r="BC791" t="s">
        <v>1823</v>
      </c>
      <c r="BD791" s="1"/>
    </row>
    <row r="792" spans="54:56" ht="15">
      <c r="BB792" s="1"/>
      <c r="BC792" t="s">
        <v>1824</v>
      </c>
      <c r="BD792" s="1"/>
    </row>
    <row r="793" spans="54:56" ht="15">
      <c r="BB793" s="1"/>
      <c r="BC793" t="s">
        <v>1825</v>
      </c>
      <c r="BD793" s="1"/>
    </row>
    <row r="794" spans="54:56" ht="15">
      <c r="BB794" s="1"/>
      <c r="BC794" t="s">
        <v>1826</v>
      </c>
      <c r="BD794" s="1"/>
    </row>
    <row r="795" spans="54:56" ht="15">
      <c r="BB795" s="1"/>
      <c r="BC795" t="s">
        <v>1827</v>
      </c>
      <c r="BD795" s="1"/>
    </row>
    <row r="796" spans="54:56" ht="15">
      <c r="BB796" s="1"/>
      <c r="BC796" t="s">
        <v>1828</v>
      </c>
      <c r="BD796" s="1"/>
    </row>
    <row r="797" spans="54:56" ht="15">
      <c r="BB797" s="1"/>
      <c r="BC797" t="s">
        <v>1829</v>
      </c>
      <c r="BD797" s="1"/>
    </row>
    <row r="798" spans="54:56" ht="15">
      <c r="BB798" s="1"/>
      <c r="BC798" t="s">
        <v>1830</v>
      </c>
      <c r="BD798" s="1"/>
    </row>
    <row r="799" spans="54:56" ht="15">
      <c r="BB799" s="1"/>
      <c r="BC799" t="s">
        <v>1831</v>
      </c>
      <c r="BD799" s="1"/>
    </row>
    <row r="800" spans="54:56" ht="15">
      <c r="BB800" s="1"/>
      <c r="BC800" t="s">
        <v>1832</v>
      </c>
      <c r="BD800" s="1"/>
    </row>
    <row r="801" spans="54:56" ht="15">
      <c r="BB801" s="1"/>
      <c r="BC801" t="s">
        <v>1833</v>
      </c>
      <c r="BD801" s="1"/>
    </row>
    <row r="802" spans="54:56" ht="15">
      <c r="BB802" s="1"/>
      <c r="BC802" t="s">
        <v>1834</v>
      </c>
      <c r="BD802" s="1"/>
    </row>
    <row r="803" spans="54:56" ht="15">
      <c r="BB803" s="1"/>
      <c r="BC803" t="s">
        <v>1835</v>
      </c>
      <c r="BD803" s="1"/>
    </row>
    <row r="804" spans="54:56" ht="15">
      <c r="BB804" s="1"/>
      <c r="BC804" t="s">
        <v>1836</v>
      </c>
      <c r="BD804" s="1"/>
    </row>
    <row r="805" spans="54:56" ht="15">
      <c r="BB805" s="1"/>
      <c r="BC805" t="s">
        <v>1837</v>
      </c>
      <c r="BD805" s="1"/>
    </row>
    <row r="806" spans="54:56" ht="15">
      <c r="BB806" s="1"/>
      <c r="BC806" t="s">
        <v>1838</v>
      </c>
      <c r="BD806" s="1"/>
    </row>
    <row r="807" spans="54:56" ht="15">
      <c r="BB807" s="1"/>
      <c r="BC807" t="s">
        <v>1839</v>
      </c>
      <c r="BD807" s="1"/>
    </row>
    <row r="808" spans="54:56" ht="15">
      <c r="BB808" s="1"/>
      <c r="BC808" t="s">
        <v>1840</v>
      </c>
      <c r="BD808" s="1"/>
    </row>
    <row r="809" spans="54:56" ht="15">
      <c r="BB809" s="1"/>
      <c r="BC809" t="s">
        <v>1841</v>
      </c>
      <c r="BD809" s="1"/>
    </row>
    <row r="810" spans="54:56" ht="15">
      <c r="BB810" s="1"/>
      <c r="BC810" t="s">
        <v>1842</v>
      </c>
      <c r="BD810" s="1"/>
    </row>
    <row r="811" spans="54:56" ht="15">
      <c r="BB811" s="1"/>
      <c r="BD811" s="1"/>
    </row>
  </sheetData>
  <sheetProtection/>
  <dataValidations count="17">
    <dataValidation type="list" allowBlank="1" showInputMessage="1" showErrorMessage="1" sqref="E55:E141">
      <formula1>$BA$1:$BA$7</formula1>
    </dataValidation>
    <dataValidation type="list" allowBlank="1" showInputMessage="1" showErrorMessage="1" sqref="G40:G43 G55:G141">
      <formula1>$BB$1:$BB$7</formula1>
    </dataValidation>
    <dataValidation type="list" allowBlank="1" showInputMessage="1" showErrorMessage="1" sqref="R40:R43 R55:S141">
      <formula1>$BD$1:$BD$7</formula1>
    </dataValidation>
    <dataValidation type="list" allowBlank="1" showInputMessage="1" showErrorMessage="1" sqref="R44:R53 S35 S47 S49 S44:S45 R34:R39 R10:R31">
      <formula1>$BD$1:$BD$9</formula1>
    </dataValidation>
    <dataValidation type="list" allowBlank="1" showInputMessage="1" showErrorMessage="1" sqref="G50:G53 G36:G39 I44:I49 I34:I35 G30 G8:G28 I29 I31">
      <formula1>$BB$1:$BB$9</formula1>
    </dataValidation>
    <dataValidation type="list" allowBlank="1" showInputMessage="1" showErrorMessage="1" sqref="R54">
      <formula1>$BD$1:$BD$11</formula1>
    </dataValidation>
    <dataValidation type="list" allowBlank="1" showInputMessage="1" showErrorMessage="1" sqref="E40:E43">
      <formula1>$BA$1:$BA$14</formula1>
    </dataValidation>
    <dataValidation type="list" allowBlank="1" showInputMessage="1" showErrorMessage="1" sqref="G54 E54">
      <formula1>$BA$1:$BA$25</formula1>
    </dataValidation>
    <dataValidation type="list" allowBlank="1" showInputMessage="1" showErrorMessage="1" sqref="J52 J8:J28 J36:J39 J30">
      <formula1>$BC$3:$BC$1346</formula1>
    </dataValidation>
    <dataValidation type="list" allowBlank="1" showInputMessage="1" showErrorMessage="1" sqref="J55:J141">
      <formula1>$BC$1:$BC$810</formula1>
    </dataValidation>
    <dataValidation type="list" allowBlank="1" showInputMessage="1" showErrorMessage="1" sqref="J50:J51">
      <formula1>$BC$1:$BC$1371</formula1>
    </dataValidation>
    <dataValidation type="list" allowBlank="1" showInputMessage="1" showErrorMessage="1" sqref="J40:J43">
      <formula1>$BC$3:$BC$1362</formula1>
    </dataValidation>
    <dataValidation type="list" allowBlank="1" showInputMessage="1" showErrorMessage="1" sqref="J44:J49 J34:J35 J29 J31">
      <formula1>$BC$1:$BC$1345</formula1>
    </dataValidation>
    <dataValidation type="list" allowBlank="1" showInputMessage="1" showErrorMessage="1" sqref="J53">
      <formula1>$BC$3:$BC$1374</formula1>
    </dataValidation>
    <dataValidation type="list" allowBlank="1" showInputMessage="1" showErrorMessage="1" sqref="E44:E53 G34:G35 G44:G49 E8:E31 E34:E39 G29 G31">
      <formula1>$BA$1:$BA$31</formula1>
    </dataValidation>
    <dataValidation type="list" allowBlank="1" showInputMessage="1" showErrorMessage="1" sqref="J54">
      <formula1>$BC$1:$BC$1350</formula1>
    </dataValidation>
    <dataValidation type="list" allowBlank="1" showInputMessage="1" showErrorMessage="1" sqref="I54">
      <formula1>$BB$1:$BB$31</formula1>
    </dataValidation>
  </dataValidations>
  <printOptions/>
  <pageMargins left="0.7" right="0.7" top="0.75" bottom="0.75" header="0.3" footer="0.3"/>
  <pageSetup horizontalDpi="600" verticalDpi="600" orientation="landscape" paperSize="9" scale="99" r:id="rId2"/>
  <colBreaks count="1" manualBreakCount="1">
    <brk id="13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III. OSNOVNA ŠKOLA VARAŽDIN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REZULTATI 55. NATJECANJA MLADIH TEHNIČARA I 1. SMOTRA MLADIH PODUZETNIKA 2012./2013.</dc:title>
  <dc:subject>VARAŽDINSKA ŽUPANIJA</dc:subject>
  <dc:creator>Leki</dc:creator>
  <cp:keywords/>
  <dc:description/>
  <cp:lastModifiedBy>Trogrlic</cp:lastModifiedBy>
  <cp:lastPrinted>2013-03-08T15:20:12Z</cp:lastPrinted>
  <dcterms:created xsi:type="dcterms:W3CDTF">2012-12-27T08:34:09Z</dcterms:created>
  <dcterms:modified xsi:type="dcterms:W3CDTF">2013-03-13T13:52:14Z</dcterms:modified>
  <cp:category/>
  <cp:version/>
  <cp:contentType/>
  <cp:contentStatus/>
</cp:coreProperties>
</file>